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web rodič a dítě 2014" sheetId="1" r:id="rId1"/>
  </sheets>
  <externalReferences>
    <externalReference r:id="rId4"/>
  </externalReferences>
  <definedNames>
    <definedName name="_xlfn.IFERROR" hidden="1">#NAME?</definedName>
    <definedName name="_xlnm.Print_Area" localSheetId="0">'web rodič a dítě 2014'!$D$1:$O$16</definedName>
  </definedNames>
  <calcPr fullCalcOnLoad="1"/>
</workbook>
</file>

<file path=xl/sharedStrings.xml><?xml version="1.0" encoding="utf-8"?>
<sst xmlns="http://schemas.openxmlformats.org/spreadsheetml/2006/main" count="181" uniqueCount="81">
  <si>
    <t>POŘ.</t>
  </si>
  <si>
    <t>DVOJICE</t>
  </si>
  <si>
    <t>ročník</t>
  </si>
  <si>
    <t>překážky</t>
  </si>
  <si>
    <t>výška</t>
  </si>
  <si>
    <t>koule</t>
  </si>
  <si>
    <t>200m</t>
  </si>
  <si>
    <t>dálka</t>
  </si>
  <si>
    <t>oštěp</t>
  </si>
  <si>
    <t>2x400m</t>
  </si>
  <si>
    <t>Místo konání: Stadion mládeže, Praha 6</t>
  </si>
  <si>
    <t>Pořadatel závodů: SK Kotlářka Praha</t>
  </si>
  <si>
    <t>Hlavní rozhodčí: Ing. Ferdinand Bort</t>
  </si>
  <si>
    <t>kategorie</t>
  </si>
  <si>
    <t>Překážky</t>
  </si>
  <si>
    <t>100př.</t>
  </si>
  <si>
    <t>dorostenci</t>
  </si>
  <si>
    <t>110př.</t>
  </si>
  <si>
    <t>Výška</t>
  </si>
  <si>
    <t>Koule</t>
  </si>
  <si>
    <t>4kg</t>
  </si>
  <si>
    <t>M41</t>
  </si>
  <si>
    <t>7,26kg</t>
  </si>
  <si>
    <t>MS</t>
  </si>
  <si>
    <t>Dálka</t>
  </si>
  <si>
    <t>Oštěp</t>
  </si>
  <si>
    <t>600g</t>
  </si>
  <si>
    <t>500g</t>
  </si>
  <si>
    <t>800g</t>
  </si>
  <si>
    <t>700g</t>
  </si>
  <si>
    <t>Bodováno: mužské složky - mužské tabulky; váhy náčiní a překážky dle kategorií; u veteránů navíc přepočet dle koeficientů</t>
  </si>
  <si>
    <t xml:space="preserve">                    ženské složky - ženské tabulky; váhy náčiní a překážky dle kategorií; u veteránek navíc přepočet dle koeficientů</t>
  </si>
  <si>
    <t xml:space="preserve">800m bodováno tak, že se výsledný čas oboduje 2x podle příslušných tabulek na 800m obou běžců (včetně veteránských koeficientů). </t>
  </si>
  <si>
    <t>Následně se dělí body dvěma.</t>
  </si>
  <si>
    <t>Štafetu rozbíhají rodiče.</t>
  </si>
  <si>
    <t>Časy měřeny elektricky.</t>
  </si>
  <si>
    <r>
      <t xml:space="preserve">POZNÁMKA: 800m mužů bodována dle bodovacích tabulek Atletiky Radotín pro </t>
    </r>
    <r>
      <rPr>
        <b/>
        <u val="single"/>
        <sz val="18"/>
        <rFont val="Garamond"/>
        <family val="1"/>
      </rPr>
      <t>nespecialisty</t>
    </r>
  </si>
  <si>
    <r>
      <t xml:space="preserve">Název závodu: </t>
    </r>
    <r>
      <rPr>
        <b/>
        <sz val="22"/>
        <rFont val="Garamond"/>
        <family val="1"/>
      </rPr>
      <t>13.</t>
    </r>
    <r>
      <rPr>
        <b/>
        <sz val="20"/>
        <rFont val="Garamond"/>
        <family val="1"/>
      </rPr>
      <t>VZ PAS - Víceboj rodič a dítě</t>
    </r>
  </si>
  <si>
    <t>Datum: 18. 10. 2014</t>
  </si>
  <si>
    <t>Pavel Novotný</t>
  </si>
  <si>
    <t>ASK Slavia Praha</t>
  </si>
  <si>
    <t>Jakub Novotný</t>
  </si>
  <si>
    <t>Vilém Hampel</t>
  </si>
  <si>
    <t>AŠK Mazurská</t>
  </si>
  <si>
    <t>Hynek Hampel</t>
  </si>
  <si>
    <t xml:space="preserve">Josef Vonášek </t>
  </si>
  <si>
    <t>Bohemians Praha</t>
  </si>
  <si>
    <t>Karel Štogl</t>
  </si>
  <si>
    <t>TJ Sokol Stodůlky</t>
  </si>
  <si>
    <t xml:space="preserve">Ondřej Štogl </t>
  </si>
  <si>
    <t>Milan Polívka</t>
  </si>
  <si>
    <t>Jana Zemanová</t>
  </si>
  <si>
    <t>AC Praha 1890</t>
  </si>
  <si>
    <t>Ema-Mária Polívková</t>
  </si>
  <si>
    <t>M44</t>
  </si>
  <si>
    <t>M50</t>
  </si>
  <si>
    <t>M77</t>
  </si>
  <si>
    <t>ml. žáci</t>
  </si>
  <si>
    <t>st. žáci</t>
  </si>
  <si>
    <t>W42</t>
  </si>
  <si>
    <t>st. žákyně</t>
  </si>
  <si>
    <t>80př.</t>
  </si>
  <si>
    <t>60př.</t>
  </si>
  <si>
    <t>3kg</t>
  </si>
  <si>
    <t>M42</t>
  </si>
  <si>
    <t>150m</t>
  </si>
  <si>
    <t>Petr Ronovský</t>
  </si>
  <si>
    <t>M69</t>
  </si>
  <si>
    <t>2:39.38</t>
  </si>
  <si>
    <t>body</t>
  </si>
  <si>
    <t>1.</t>
  </si>
  <si>
    <t>2.</t>
  </si>
  <si>
    <t>3.</t>
  </si>
  <si>
    <t>4.</t>
  </si>
  <si>
    <t>5.</t>
  </si>
  <si>
    <t>1:58.29</t>
  </si>
  <si>
    <t>2:06.83</t>
  </si>
  <si>
    <t>3:04.73</t>
  </si>
  <si>
    <t>1:58.53</t>
  </si>
  <si>
    <t>pozn. Jakub Novotný běžel místo dvoustovky 150m</t>
  </si>
  <si>
    <t>Výsledky zpracoval: Richard Vaculka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</si>
</sst>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;"/>
    <numFmt numFmtId="165" formatCode="0.000"/>
    <numFmt numFmtId="166" formatCode="0.0"/>
    <numFmt numFmtId="167" formatCode="0.00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4"/>
      <name val="Garamond"/>
      <family val="1"/>
    </font>
    <font>
      <b/>
      <sz val="20"/>
      <name val="Garamond"/>
      <family val="1"/>
    </font>
    <font>
      <b/>
      <sz val="22"/>
      <name val="Garamond"/>
      <family val="1"/>
    </font>
    <font>
      <b/>
      <sz val="14"/>
      <name val="Garamond"/>
      <family val="1"/>
    </font>
    <font>
      <b/>
      <u val="single"/>
      <sz val="24"/>
      <name val="Garamond"/>
      <family val="1"/>
    </font>
    <font>
      <b/>
      <sz val="18"/>
      <name val="Garamond"/>
      <family val="1"/>
    </font>
    <font>
      <b/>
      <u val="single"/>
      <sz val="18"/>
      <name val="Garamond"/>
      <family val="1"/>
    </font>
    <font>
      <sz val="18"/>
      <name val="Garamond"/>
      <family val="1"/>
    </font>
    <font>
      <sz val="10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6"/>
      <name val="Garamond"/>
      <family val="1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1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center" vertical="center"/>
    </xf>
    <xf numFmtId="167" fontId="11" fillId="0" borderId="26" xfId="0" applyNumberFormat="1" applyFont="1" applyBorder="1" applyAlignment="1">
      <alignment horizontal="center" vertical="center"/>
    </xf>
    <xf numFmtId="167" fontId="11" fillId="0" borderId="27" xfId="0" applyNumberFormat="1" applyFont="1" applyBorder="1" applyAlignment="1">
      <alignment horizontal="center" vertical="center"/>
    </xf>
    <xf numFmtId="167" fontId="11" fillId="0" borderId="28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167" fontId="11" fillId="0" borderId="29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7" fontId="11" fillId="0" borderId="30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7" fontId="11" fillId="0" borderId="31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7" fontId="11" fillId="0" borderId="32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right" vertical="center"/>
    </xf>
    <xf numFmtId="14" fontId="11" fillId="0" borderId="26" xfId="0" applyNumberFormat="1" applyFont="1" applyBorder="1" applyAlignment="1">
      <alignment horizontal="right" vertical="center"/>
    </xf>
    <xf numFmtId="14" fontId="11" fillId="0" borderId="30" xfId="0" applyNumberFormat="1" applyFont="1" applyBorder="1" applyAlignment="1">
      <alignment horizontal="right" vertical="center"/>
    </xf>
    <xf numFmtId="14" fontId="11" fillId="0" borderId="32" xfId="0" applyNumberFormat="1" applyFont="1" applyBorder="1" applyAlignment="1">
      <alignment horizontal="right" vertical="center"/>
    </xf>
    <xf numFmtId="14" fontId="11" fillId="0" borderId="26" xfId="0" applyNumberFormat="1" applyFont="1" applyFill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14" fontId="11" fillId="0" borderId="0" xfId="0" applyNumberFormat="1" applyFont="1" applyFill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AppData\Local\Microsoft\Windows\Temporary%20Internet%20Files\Content.Outlook\FCNI8405\rodic_dite_2013-10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"/>
      <sheetName val="startovka"/>
      <sheetName val="zadani"/>
      <sheetName val="prehled"/>
      <sheetName val="web"/>
      <sheetName val="vysledky"/>
      <sheetName val="disciplina"/>
      <sheetName val="překážky"/>
      <sheetName val="výška"/>
      <sheetName val="koule"/>
      <sheetName val="200m"/>
      <sheetName val="dálka"/>
      <sheetName val="oštěp"/>
      <sheetName val="800m"/>
    </sheetNames>
    <sheetDataSet>
      <sheetData sheetId="3">
        <row r="1">
          <cell r="C1" t="str">
            <v>DVOJICE</v>
          </cell>
          <cell r="D1" t="str">
            <v>ročník</v>
          </cell>
          <cell r="E1" t="str">
            <v>překážky</v>
          </cell>
          <cell r="F1" t="str">
            <v>body</v>
          </cell>
          <cell r="G1" t="str">
            <v>výška</v>
          </cell>
          <cell r="H1" t="str">
            <v>body</v>
          </cell>
          <cell r="I1" t="str">
            <v>koule</v>
          </cell>
          <cell r="J1" t="str">
            <v>body</v>
          </cell>
          <cell r="K1" t="str">
            <v>200m</v>
          </cell>
          <cell r="L1" t="str">
            <v>body</v>
          </cell>
          <cell r="M1" t="str">
            <v>dálka</v>
          </cell>
          <cell r="N1" t="str">
            <v>body</v>
          </cell>
          <cell r="O1" t="str">
            <v>oštěp</v>
          </cell>
          <cell r="P1" t="str">
            <v>body</v>
          </cell>
          <cell r="Q1" t="str">
            <v>2x400m</v>
          </cell>
          <cell r="R1" t="str">
            <v>body</v>
          </cell>
          <cell r="S1" t="str">
            <v>CELKEM</v>
          </cell>
        </row>
        <row r="2">
          <cell r="C2" t="str">
            <v>Michal Volf
Kristýna Volfová</v>
          </cell>
          <cell r="D2" t="str">
            <v>1961
1995</v>
          </cell>
          <cell r="E2" t="str">
            <v>
21.11</v>
          </cell>
          <cell r="F2" t="str">
            <v>
217</v>
          </cell>
          <cell r="G2" t="str">
            <v>137
</v>
          </cell>
          <cell r="H2" t="str">
            <v>480
</v>
          </cell>
          <cell r="I2" t="str">
            <v>7.79
</v>
          </cell>
          <cell r="J2" t="str">
            <v>451
</v>
          </cell>
          <cell r="K2" t="str">
            <v>
28.39</v>
          </cell>
          <cell r="L2" t="str">
            <v>
600</v>
          </cell>
          <cell r="M2" t="str">
            <v>414
</v>
          </cell>
          <cell r="N2" t="str">
            <v>425
</v>
          </cell>
          <cell r="O2" t="str">
            <v>
21.77</v>
          </cell>
          <cell r="P2" t="str">
            <v>
322</v>
          </cell>
          <cell r="Q2" t="str">
            <v>2:09.64</v>
          </cell>
          <cell r="R2">
            <v>979</v>
          </cell>
          <cell r="S2">
            <v>3474</v>
          </cell>
          <cell r="T2">
            <v>3474.000002</v>
          </cell>
        </row>
        <row r="3">
          <cell r="C3" t="str">
            <v>Lucie Baziková
Justýna Baziková</v>
          </cell>
          <cell r="D3" t="str">
            <v>1964
1998</v>
          </cell>
          <cell r="E3" t="str">
            <v>
17.43</v>
          </cell>
          <cell r="F3" t="str">
            <v>
549</v>
          </cell>
          <cell r="G3" t="str">
            <v>
125</v>
          </cell>
          <cell r="H3" t="str">
            <v>
359</v>
          </cell>
          <cell r="I3" t="str">
            <v>5.58
</v>
          </cell>
          <cell r="J3" t="str">
            <v>341
</v>
          </cell>
          <cell r="K3" t="str">
            <v>36.25
</v>
          </cell>
          <cell r="L3" t="str">
            <v>381
</v>
          </cell>
          <cell r="M3" t="str">
            <v>355
</v>
          </cell>
          <cell r="N3" t="str">
            <v>401
</v>
          </cell>
          <cell r="O3" t="str">
            <v>
19.18</v>
          </cell>
          <cell r="P3" t="str">
            <v>
274</v>
          </cell>
          <cell r="Q3" t="str">
            <v>2:36.84</v>
          </cell>
          <cell r="R3">
            <v>731</v>
          </cell>
          <cell r="S3">
            <v>3036</v>
          </cell>
          <cell r="T3">
            <v>3036.000003</v>
          </cell>
        </row>
        <row r="4">
          <cell r="C4" t="str">
            <v>Tomáš Kocábek
Tomáš Kocábek</v>
          </cell>
          <cell r="D4" t="str">
            <v>1972
1996</v>
          </cell>
          <cell r="E4" t="str">
            <v>
17.16</v>
          </cell>
          <cell r="F4" t="str">
            <v>
608</v>
          </cell>
          <cell r="G4" t="str">
            <v>
167</v>
          </cell>
          <cell r="H4" t="str">
            <v>
520</v>
          </cell>
          <cell r="I4" t="str">
            <v>6.9
</v>
          </cell>
          <cell r="J4" t="str">
            <v>354
</v>
          </cell>
          <cell r="K4" t="str">
            <v>29.96
</v>
          </cell>
          <cell r="L4" t="str">
            <v>350
</v>
          </cell>
          <cell r="M4" t="str">
            <v>414
</v>
          </cell>
          <cell r="N4" t="str">
            <v>301
</v>
          </cell>
          <cell r="O4" t="str">
            <v>
33.92</v>
          </cell>
          <cell r="P4" t="str">
            <v>
355</v>
          </cell>
          <cell r="Q4" t="str">
            <v>2:06.57</v>
          </cell>
          <cell r="R4">
            <v>831</v>
          </cell>
          <cell r="S4">
            <v>3319</v>
          </cell>
          <cell r="T4">
            <v>3319.000004</v>
          </cell>
        </row>
        <row r="5">
          <cell r="C5" t="str">
            <v>Vladimír Verner
Klára Vernerová</v>
          </cell>
          <cell r="D5" t="str">
            <v>1965
1993</v>
          </cell>
          <cell r="E5" t="str">
            <v>
18.04</v>
          </cell>
          <cell r="F5" t="str">
            <v>
484</v>
          </cell>
          <cell r="G5" t="str">
            <v>
146</v>
          </cell>
          <cell r="H5" t="str">
            <v>
577</v>
          </cell>
          <cell r="I5" t="str">
            <v>
7.72</v>
          </cell>
          <cell r="J5" t="str">
            <v>
381</v>
          </cell>
          <cell r="K5" t="str">
            <v>30.35
</v>
          </cell>
          <cell r="L5" t="str">
            <v>400
</v>
          </cell>
          <cell r="M5" t="str">
            <v>433
</v>
          </cell>
          <cell r="N5" t="str">
            <v>405
</v>
          </cell>
          <cell r="O5" t="str">
            <v>27.02
</v>
          </cell>
          <cell r="P5" t="str">
            <v>338
</v>
          </cell>
          <cell r="Q5" t="str">
            <v>2:20.25</v>
          </cell>
          <cell r="R5">
            <v>806</v>
          </cell>
          <cell r="S5">
            <v>3391</v>
          </cell>
          <cell r="T5">
            <v>3391.000005</v>
          </cell>
        </row>
        <row r="6"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>
            <v>0</v>
          </cell>
          <cell r="T6">
            <v>6E-06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>
            <v>0</v>
          </cell>
          <cell r="T7">
            <v>7E-06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>
            <v>0</v>
          </cell>
          <cell r="T8">
            <v>8E-06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>
            <v>0</v>
          </cell>
          <cell r="T9">
            <v>9E-06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>
            <v>0</v>
          </cell>
          <cell r="T10">
            <v>1E-05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>
            <v>0</v>
          </cell>
          <cell r="T11">
            <v>1.1E-05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>
            <v>0</v>
          </cell>
          <cell r="T12">
            <v>1.2E-05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>
            <v>0</v>
          </cell>
          <cell r="T13">
            <v>1.3E-05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>
            <v>0</v>
          </cell>
          <cell r="T14">
            <v>1.4E-05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>
            <v>0</v>
          </cell>
          <cell r="T15">
            <v>1.5E-05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>
            <v>0</v>
          </cell>
          <cell r="T16">
            <v>1.6E-05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>
            <v>0</v>
          </cell>
          <cell r="T17">
            <v>1.7E-05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>
            <v>0</v>
          </cell>
          <cell r="T18">
            <v>1.8E-05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>
            <v>0</v>
          </cell>
          <cell r="T19">
            <v>1.9E-05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>
            <v>0</v>
          </cell>
          <cell r="T20">
            <v>2E-05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>
            <v>0</v>
          </cell>
          <cell r="T21">
            <v>2.1E-05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F184"/>
  <sheetViews>
    <sheetView tabSelected="1" zoomScale="61" zoomScaleNormal="61" zoomScalePageLayoutView="0" workbookViewId="0" topLeftCell="A17">
      <selection activeCell="A17" sqref="A17"/>
    </sheetView>
  </sheetViews>
  <sheetFormatPr defaultColWidth="9.140625" defaultRowHeight="15"/>
  <cols>
    <col min="1" max="1" width="9.140625" style="1" customWidth="1"/>
    <col min="2" max="2" width="18.421875" style="75" customWidth="1"/>
    <col min="3" max="3" width="12.00390625" style="75" customWidth="1"/>
    <col min="4" max="4" width="33.57421875" style="56" customWidth="1"/>
    <col min="5" max="5" width="19.28125" style="67" customWidth="1"/>
    <col min="6" max="6" width="26.8515625" style="1" bestFit="1" customWidth="1"/>
    <col min="7" max="7" width="16.28125" style="57" bestFit="1" customWidth="1"/>
    <col min="8" max="11" width="14.7109375" style="57" customWidth="1"/>
    <col min="12" max="12" width="14.7109375" style="58" customWidth="1"/>
    <col min="13" max="15" width="14.7109375" style="57" customWidth="1"/>
    <col min="16" max="16384" width="9.140625" style="1" customWidth="1"/>
  </cols>
  <sheetData>
    <row r="1" spans="2:15" ht="33" customHeight="1" hidden="1" thickBot="1">
      <c r="B1" s="75" t="e">
        <f>LARGE('[1]prehled'!$T$2:$T$21,ROW()-1)</f>
        <v>#NUM!</v>
      </c>
      <c r="C1" s="75" t="e">
        <f>MATCH(B1,'[1]prehled'!$T$2:$T$21,0)</f>
        <v>#NUM!</v>
      </c>
      <c r="D1" s="47" t="e">
        <f>IF(AND($B1&gt;=1,#REF!&lt;&gt;#REF!),ROW()-1,"")</f>
        <v>#NUM!</v>
      </c>
      <c r="E1" s="118"/>
      <c r="F1" s="48" t="e">
        <f>IF($B1&gt;=1,INDEX('[1]prehled'!$C:$S,$C1+1,COLUMN()-3),"")</f>
        <v>#NUM!</v>
      </c>
      <c r="G1" s="49" t="e">
        <f>IF($B1&gt;=1,INDEX('[1]prehled'!$C:$S,$C1+1,COLUMN()-3),"")</f>
        <v>#NUM!</v>
      </c>
      <c r="H1" s="50" t="e">
        <f>IF($B1&gt;=1,INDEX('[1]prehled'!$C:$S,$C1+1,COLUMN()-3),"")</f>
        <v>#NUM!</v>
      </c>
      <c r="I1" s="51" t="e">
        <f>IF($B1&gt;=1,INDEX('[1]prehled'!$C:$S,$C1+1,COLUMN()-3),"")</f>
        <v>#NUM!</v>
      </c>
      <c r="J1" s="52" t="e">
        <f>IF($B1&gt;=1,INDEX('[1]prehled'!$C:$S,$C1+1,COLUMN()-3),"")</f>
        <v>#NUM!</v>
      </c>
      <c r="K1" s="51" t="e">
        <f>IF($B1&gt;=1,INDEX('[1]prehled'!$C:$S,$C1+1,COLUMN()-3),"")</f>
        <v>#NUM!</v>
      </c>
      <c r="L1" s="53" t="e">
        <f>IF($B1&gt;=1,INDEX('[1]prehled'!$C:$S,$C1+1,COLUMN()-3),"")</f>
        <v>#NUM!</v>
      </c>
      <c r="M1" s="54" t="e">
        <f>IF($B1&gt;=1,INDEX('[1]prehled'!$C:$S,$C1+1,COLUMN()-3),"")</f>
        <v>#NUM!</v>
      </c>
      <c r="N1" s="55" t="e">
        <f>IF($B1&gt;=1,INDEX('[1]prehled'!$C:$S,$C1+1,COLUMN()-3),"")</f>
        <v>#NUM!</v>
      </c>
      <c r="O1" s="54" t="e">
        <f>IF($B1&gt;=1,INDEX('[1]prehled'!$C:$S,$C1+1,COLUMN()-3),"")</f>
        <v>#NUM!</v>
      </c>
    </row>
    <row r="2" spans="2:15" ht="33" customHeight="1" hidden="1" thickBot="1">
      <c r="B2" s="75">
        <f>LARGE('[1]prehled'!$T$2:$T$21,ROW()-1)</f>
        <v>3474.000002</v>
      </c>
      <c r="C2" s="75">
        <f>MATCH(B2,'[1]prehled'!$T$2:$T$21,0)</f>
        <v>1</v>
      </c>
      <c r="D2" s="47" t="e">
        <f>IF(AND($B2&gt;=1,#REF!&lt;&gt;#REF!),ROW()-1,"")</f>
        <v>#REF!</v>
      </c>
      <c r="E2" s="118"/>
      <c r="F2" s="48" t="str">
        <f>IF($B2&gt;=1,INDEX('[1]prehled'!$C:$S,$C2+1,COLUMN()-3),"")</f>
        <v>
21.11</v>
      </c>
      <c r="G2" s="49" t="str">
        <f>IF($B2&gt;=1,INDEX('[1]prehled'!$C:$S,$C2+1,COLUMN()-3),"")</f>
        <v>
217</v>
      </c>
      <c r="H2" s="50" t="str">
        <f>IF($B2&gt;=1,INDEX('[1]prehled'!$C:$S,$C2+1,COLUMN()-3),"")</f>
        <v>137
</v>
      </c>
      <c r="I2" s="51" t="str">
        <f>IF($B2&gt;=1,INDEX('[1]prehled'!$C:$S,$C2+1,COLUMN()-3),"")</f>
        <v>480
</v>
      </c>
      <c r="J2" s="52" t="str">
        <f>IF($B2&gt;=1,INDEX('[1]prehled'!$C:$S,$C2+1,COLUMN()-3),"")</f>
        <v>7.79
</v>
      </c>
      <c r="K2" s="51" t="str">
        <f>IF($B2&gt;=1,INDEX('[1]prehled'!$C:$S,$C2+1,COLUMN()-3),"")</f>
        <v>451
</v>
      </c>
      <c r="L2" s="53" t="str">
        <f>IF($B2&gt;=1,INDEX('[1]prehled'!$C:$S,$C2+1,COLUMN()-3),"")</f>
        <v>
28.39</v>
      </c>
      <c r="M2" s="54" t="str">
        <f>IF($B2&gt;=1,INDEX('[1]prehled'!$C:$S,$C2+1,COLUMN()-3),"")</f>
        <v>
600</v>
      </c>
      <c r="N2" s="55" t="str">
        <f>IF($B2&gt;=1,INDEX('[1]prehled'!$C:$S,$C2+1,COLUMN()-3),"")</f>
        <v>414
</v>
      </c>
      <c r="O2" s="54" t="str">
        <f>IF($B2&gt;=1,INDEX('[1]prehled'!$C:$S,$C2+1,COLUMN()-3),"")</f>
        <v>425
</v>
      </c>
    </row>
    <row r="3" spans="2:15" ht="33" customHeight="1" hidden="1" thickBot="1">
      <c r="B3" s="75">
        <f>LARGE('[1]prehled'!$T$2:$T$21,ROW()-1)</f>
        <v>3391.000005</v>
      </c>
      <c r="C3" s="75">
        <f>MATCH(B3,'[1]prehled'!$T$2:$T$21,0)</f>
        <v>4</v>
      </c>
      <c r="D3" s="47" t="e">
        <f>IF(AND($B3&gt;=1,#REF!&lt;&gt;#REF!),ROW()-1,"")</f>
        <v>#REF!</v>
      </c>
      <c r="E3" s="118"/>
      <c r="F3" s="48" t="str">
        <f>IF($B3&gt;=1,INDEX('[1]prehled'!$C:$S,$C3+1,COLUMN()-3),"")</f>
        <v>
18.04</v>
      </c>
      <c r="G3" s="49" t="str">
        <f>IF($B3&gt;=1,INDEX('[1]prehled'!$C:$S,$C3+1,COLUMN()-3),"")</f>
        <v>
484</v>
      </c>
      <c r="H3" s="50" t="str">
        <f>IF($B3&gt;=1,INDEX('[1]prehled'!$C:$S,$C3+1,COLUMN()-3),"")</f>
        <v>
146</v>
      </c>
      <c r="I3" s="51" t="str">
        <f>IF($B3&gt;=1,INDEX('[1]prehled'!$C:$S,$C3+1,COLUMN()-3),"")</f>
        <v>
577</v>
      </c>
      <c r="J3" s="52" t="str">
        <f>IF($B3&gt;=1,INDEX('[1]prehled'!$C:$S,$C3+1,COLUMN()-3),"")</f>
        <v>
7.72</v>
      </c>
      <c r="K3" s="51" t="str">
        <f>IF($B3&gt;=1,INDEX('[1]prehled'!$C:$S,$C3+1,COLUMN()-3),"")</f>
        <v>
381</v>
      </c>
      <c r="L3" s="53" t="str">
        <f>IF($B3&gt;=1,INDEX('[1]prehled'!$C:$S,$C3+1,COLUMN()-3),"")</f>
        <v>30.35
</v>
      </c>
      <c r="M3" s="54" t="str">
        <f>IF($B3&gt;=1,INDEX('[1]prehled'!$C:$S,$C3+1,COLUMN()-3),"")</f>
        <v>400
</v>
      </c>
      <c r="N3" s="55" t="str">
        <f>IF($B3&gt;=1,INDEX('[1]prehled'!$C:$S,$C3+1,COLUMN()-3),"")</f>
        <v>433
</v>
      </c>
      <c r="O3" s="54" t="str">
        <f>IF($B3&gt;=1,INDEX('[1]prehled'!$C:$S,$C3+1,COLUMN()-3),"")</f>
        <v>405
</v>
      </c>
    </row>
    <row r="4" spans="2:15" ht="33" customHeight="1" hidden="1" thickBot="1">
      <c r="B4" s="75">
        <f>LARGE('[1]prehled'!$T$2:$T$21,ROW()-1)</f>
        <v>3319.000004</v>
      </c>
      <c r="C4" s="75">
        <f>MATCH(B4,'[1]prehled'!$T$2:$T$21,0)</f>
        <v>3</v>
      </c>
      <c r="D4" s="47" t="e">
        <f>IF(AND($B4&gt;=1,#REF!&lt;&gt;#REF!),ROW()-1,"")</f>
        <v>#REF!</v>
      </c>
      <c r="E4" s="118"/>
      <c r="F4" s="48" t="str">
        <f>IF($B4&gt;=1,INDEX('[1]prehled'!$C:$S,$C4+1,COLUMN()-3),"")</f>
        <v>
17.16</v>
      </c>
      <c r="G4" s="49" t="str">
        <f>IF($B4&gt;=1,INDEX('[1]prehled'!$C:$S,$C4+1,COLUMN()-3),"")</f>
        <v>
608</v>
      </c>
      <c r="H4" s="50" t="str">
        <f>IF($B4&gt;=1,INDEX('[1]prehled'!$C:$S,$C4+1,COLUMN()-3),"")</f>
        <v>
167</v>
      </c>
      <c r="I4" s="51" t="str">
        <f>IF($B4&gt;=1,INDEX('[1]prehled'!$C:$S,$C4+1,COLUMN()-3),"")</f>
        <v>
520</v>
      </c>
      <c r="J4" s="52" t="str">
        <f>IF($B4&gt;=1,INDEX('[1]prehled'!$C:$S,$C4+1,COLUMN()-3),"")</f>
        <v>6.9
</v>
      </c>
      <c r="K4" s="51" t="str">
        <f>IF($B4&gt;=1,INDEX('[1]prehled'!$C:$S,$C4+1,COLUMN()-3),"")</f>
        <v>354
</v>
      </c>
      <c r="L4" s="53" t="str">
        <f>IF($B4&gt;=1,INDEX('[1]prehled'!$C:$S,$C4+1,COLUMN()-3),"")</f>
        <v>29.96
</v>
      </c>
      <c r="M4" s="54" t="str">
        <f>IF($B4&gt;=1,INDEX('[1]prehled'!$C:$S,$C4+1,COLUMN()-3),"")</f>
        <v>350
</v>
      </c>
      <c r="N4" s="55" t="str">
        <f>IF($B4&gt;=1,INDEX('[1]prehled'!$C:$S,$C4+1,COLUMN()-3),"")</f>
        <v>414
</v>
      </c>
      <c r="O4" s="54" t="str">
        <f>IF($B4&gt;=1,INDEX('[1]prehled'!$C:$S,$C4+1,COLUMN()-3),"")</f>
        <v>301
</v>
      </c>
    </row>
    <row r="5" spans="2:15" ht="33" customHeight="1" hidden="1" thickBot="1">
      <c r="B5" s="75">
        <f>LARGE('[1]prehled'!$T$2:$T$21,ROW()-1)</f>
        <v>3036.000003</v>
      </c>
      <c r="C5" s="75">
        <f>MATCH(B5,'[1]prehled'!$T$2:$T$21,0)</f>
        <v>2</v>
      </c>
      <c r="D5" s="47" t="e">
        <f>IF(AND($B5&gt;=1,#REF!&lt;&gt;#REF!),ROW()-1,"")</f>
        <v>#REF!</v>
      </c>
      <c r="E5" s="118"/>
      <c r="F5" s="48" t="str">
        <f>IF($B5&gt;=1,INDEX('[1]prehled'!$C:$S,$C5+1,COLUMN()-3),"")</f>
        <v>
17.43</v>
      </c>
      <c r="G5" s="49" t="str">
        <f>IF($B5&gt;=1,INDEX('[1]prehled'!$C:$S,$C5+1,COLUMN()-3),"")</f>
        <v>
549</v>
      </c>
      <c r="H5" s="50" t="str">
        <f>IF($B5&gt;=1,INDEX('[1]prehled'!$C:$S,$C5+1,COLUMN()-3),"")</f>
        <v>
125</v>
      </c>
      <c r="I5" s="51" t="str">
        <f>IF($B5&gt;=1,INDEX('[1]prehled'!$C:$S,$C5+1,COLUMN()-3),"")</f>
        <v>
359</v>
      </c>
      <c r="J5" s="52" t="str">
        <f>IF($B5&gt;=1,INDEX('[1]prehled'!$C:$S,$C5+1,COLUMN()-3),"")</f>
        <v>5.58
</v>
      </c>
      <c r="K5" s="51" t="str">
        <f>IF($B5&gt;=1,INDEX('[1]prehled'!$C:$S,$C5+1,COLUMN()-3),"")</f>
        <v>341
</v>
      </c>
      <c r="L5" s="53" t="str">
        <f>IF($B5&gt;=1,INDEX('[1]prehled'!$C:$S,$C5+1,COLUMN()-3),"")</f>
        <v>36.25
</v>
      </c>
      <c r="M5" s="54" t="str">
        <f>IF($B5&gt;=1,INDEX('[1]prehled'!$C:$S,$C5+1,COLUMN()-3),"")</f>
        <v>381
</v>
      </c>
      <c r="N5" s="55" t="str">
        <f>IF($B5&gt;=1,INDEX('[1]prehled'!$C:$S,$C5+1,COLUMN()-3),"")</f>
        <v>355
</v>
      </c>
      <c r="O5" s="54" t="str">
        <f>IF($B5&gt;=1,INDEX('[1]prehled'!$C:$S,$C5+1,COLUMN()-3),"")</f>
        <v>401
</v>
      </c>
    </row>
    <row r="6" spans="2:15" ht="16.5" customHeight="1" hidden="1" thickBot="1">
      <c r="B6" s="75">
        <f>LARGE('[1]prehled'!$T$2:$T$21,ROW()-1)</f>
        <v>2.1E-05</v>
      </c>
      <c r="C6" s="75">
        <f>MATCH(B6,'[1]prehled'!$T$2:$T$21,0)</f>
        <v>20</v>
      </c>
      <c r="D6" s="47" t="e">
        <f>IF(AND($B6&gt;=1,#REF!&lt;&gt;#REF!),ROW()-1,"")</f>
        <v>#REF!</v>
      </c>
      <c r="E6" s="118"/>
      <c r="F6" s="48">
        <f>IF($B6&gt;=1,INDEX('[1]prehled'!$C:$S,$C6+1,COLUMN()-3),"")</f>
      </c>
      <c r="G6" s="49">
        <f>IF($B6&gt;=1,INDEX('[1]prehled'!$C:$S,$C6+1,COLUMN()-3),"")</f>
      </c>
      <c r="H6" s="50">
        <f>IF($B6&gt;=1,INDEX('[1]prehled'!$C:$S,$C6+1,COLUMN()-3),"")</f>
      </c>
      <c r="I6" s="51">
        <f>IF($B6&gt;=1,INDEX('[1]prehled'!$C:$S,$C6+1,COLUMN()-3),"")</f>
      </c>
      <c r="J6" s="52">
        <f>IF($B6&gt;=1,INDEX('[1]prehled'!$C:$S,$C6+1,COLUMN()-3),"")</f>
      </c>
      <c r="K6" s="51">
        <f>IF($B6&gt;=1,INDEX('[1]prehled'!$C:$S,$C6+1,COLUMN()-3),"")</f>
      </c>
      <c r="L6" s="53">
        <f>IF($B6&gt;=1,INDEX('[1]prehled'!$C:$S,$C6+1,COLUMN()-3),"")</f>
      </c>
      <c r="M6" s="54">
        <f>IF($B6&gt;=1,INDEX('[1]prehled'!$C:$S,$C6+1,COLUMN()-3),"")</f>
      </c>
      <c r="N6" s="55">
        <f>IF($B6&gt;=1,INDEX('[1]prehled'!$C:$S,$C6+1,COLUMN()-3),"")</f>
      </c>
      <c r="O6" s="54">
        <f>IF($B6&gt;=1,INDEX('[1]prehled'!$C:$S,$C6+1,COLUMN()-3),"")</f>
      </c>
    </row>
    <row r="7" spans="2:15" ht="16.5" customHeight="1" hidden="1" thickBot="1">
      <c r="B7" s="75">
        <f>LARGE('[1]prehled'!$T$2:$T$21,ROW()-1)</f>
        <v>2E-05</v>
      </c>
      <c r="C7" s="75">
        <f>MATCH(B7,'[1]prehled'!$T$2:$T$21,0)</f>
        <v>19</v>
      </c>
      <c r="D7" s="47" t="e">
        <f>IF(AND($B7&gt;=1,#REF!&lt;&gt;#REF!),ROW()-1,"")</f>
        <v>#REF!</v>
      </c>
      <c r="E7" s="118"/>
      <c r="F7" s="48">
        <f>IF($B7&gt;=1,INDEX('[1]prehled'!$C:$S,$C7+1,COLUMN()-3),"")</f>
      </c>
      <c r="G7" s="49">
        <f>IF($B7&gt;=1,INDEX('[1]prehled'!$C:$S,$C7+1,COLUMN()-3),"")</f>
      </c>
      <c r="H7" s="50">
        <f>IF($B7&gt;=1,INDEX('[1]prehled'!$C:$S,$C7+1,COLUMN()-3),"")</f>
      </c>
      <c r="I7" s="51">
        <f>IF($B7&gt;=1,INDEX('[1]prehled'!$C:$S,$C7+1,COLUMN()-3),"")</f>
      </c>
      <c r="J7" s="52">
        <f>IF($B7&gt;=1,INDEX('[1]prehled'!$C:$S,$C7+1,COLUMN()-3),"")</f>
      </c>
      <c r="K7" s="51">
        <f>IF($B7&gt;=1,INDEX('[1]prehled'!$C:$S,$C7+1,COLUMN()-3),"")</f>
      </c>
      <c r="L7" s="53">
        <f>IF($B7&gt;=1,INDEX('[1]prehled'!$C:$S,$C7+1,COLUMN()-3),"")</f>
      </c>
      <c r="M7" s="54">
        <f>IF($B7&gt;=1,INDEX('[1]prehled'!$C:$S,$C7+1,COLUMN()-3),"")</f>
      </c>
      <c r="N7" s="55">
        <f>IF($B7&gt;=1,INDEX('[1]prehled'!$C:$S,$C7+1,COLUMN()-3),"")</f>
      </c>
      <c r="O7" s="54">
        <f>IF($B7&gt;=1,INDEX('[1]prehled'!$C:$S,$C7+1,COLUMN()-3),"")</f>
      </c>
    </row>
    <row r="8" spans="2:15" ht="16.5" customHeight="1" hidden="1" thickBot="1">
      <c r="B8" s="75">
        <f>LARGE('[1]prehled'!$T$2:$T$21,ROW()-1)</f>
        <v>1.9E-05</v>
      </c>
      <c r="C8" s="75">
        <f>MATCH(B8,'[1]prehled'!$T$2:$T$21,0)</f>
        <v>18</v>
      </c>
      <c r="D8" s="47" t="e">
        <f>IF(AND($B8&gt;=1,#REF!&lt;&gt;#REF!),ROW()-1,"")</f>
        <v>#REF!</v>
      </c>
      <c r="E8" s="118"/>
      <c r="F8" s="48">
        <f>IF($B8&gt;=1,INDEX('[1]prehled'!$C:$S,$C8+1,COLUMN()-3),"")</f>
      </c>
      <c r="G8" s="49">
        <f>IF($B8&gt;=1,INDEX('[1]prehled'!$C:$S,$C8+1,COLUMN()-3),"")</f>
      </c>
      <c r="H8" s="50">
        <f>IF($B8&gt;=1,INDEX('[1]prehled'!$C:$S,$C8+1,COLUMN()-3),"")</f>
      </c>
      <c r="I8" s="51">
        <f>IF($B8&gt;=1,INDEX('[1]prehled'!$C:$S,$C8+1,COLUMN()-3),"")</f>
      </c>
      <c r="J8" s="52">
        <f>IF($B8&gt;=1,INDEX('[1]prehled'!$C:$S,$C8+1,COLUMN()-3),"")</f>
      </c>
      <c r="K8" s="51">
        <f>IF($B8&gt;=1,INDEX('[1]prehled'!$C:$S,$C8+1,COLUMN()-3),"")</f>
      </c>
      <c r="L8" s="53">
        <f>IF($B8&gt;=1,INDEX('[1]prehled'!$C:$S,$C8+1,COLUMN()-3),"")</f>
      </c>
      <c r="M8" s="54">
        <f>IF($B8&gt;=1,INDEX('[1]prehled'!$C:$S,$C8+1,COLUMN()-3),"")</f>
      </c>
      <c r="N8" s="55">
        <f>IF($B8&gt;=1,INDEX('[1]prehled'!$C:$S,$C8+1,COLUMN()-3),"")</f>
      </c>
      <c r="O8" s="54">
        <f>IF($B8&gt;=1,INDEX('[1]prehled'!$C:$S,$C8+1,COLUMN()-3),"")</f>
      </c>
    </row>
    <row r="9" spans="2:15" ht="16.5" customHeight="1" hidden="1" thickBot="1">
      <c r="B9" s="75">
        <f>LARGE('[1]prehled'!$T$2:$T$21,ROW()-1)</f>
        <v>1.8E-05</v>
      </c>
      <c r="C9" s="75">
        <f>MATCH(B9,'[1]prehled'!$T$2:$T$21,0)</f>
        <v>17</v>
      </c>
      <c r="D9" s="47" t="e">
        <f>IF(AND($B9&gt;=1,#REF!&lt;&gt;#REF!),ROW()-1,"")</f>
        <v>#REF!</v>
      </c>
      <c r="E9" s="118"/>
      <c r="F9" s="48">
        <f>IF($B9&gt;=1,INDEX('[1]prehled'!$C:$S,$C9+1,COLUMN()-3),"")</f>
      </c>
      <c r="G9" s="49">
        <f>IF($B9&gt;=1,INDEX('[1]prehled'!$C:$S,$C9+1,COLUMN()-3),"")</f>
      </c>
      <c r="H9" s="50">
        <f>IF($B9&gt;=1,INDEX('[1]prehled'!$C:$S,$C9+1,COLUMN()-3),"")</f>
      </c>
      <c r="I9" s="51">
        <f>IF($B9&gt;=1,INDEX('[1]prehled'!$C:$S,$C9+1,COLUMN()-3),"")</f>
      </c>
      <c r="J9" s="52">
        <f>IF($B9&gt;=1,INDEX('[1]prehled'!$C:$S,$C9+1,COLUMN()-3),"")</f>
      </c>
      <c r="K9" s="51">
        <f>IF($B9&gt;=1,INDEX('[1]prehled'!$C:$S,$C9+1,COLUMN()-3),"")</f>
      </c>
      <c r="L9" s="53">
        <f>IF($B9&gt;=1,INDEX('[1]prehled'!$C:$S,$C9+1,COLUMN()-3),"")</f>
      </c>
      <c r="M9" s="54">
        <f>IF($B9&gt;=1,INDEX('[1]prehled'!$C:$S,$C9+1,COLUMN()-3),"")</f>
      </c>
      <c r="N9" s="55">
        <f>IF($B9&gt;=1,INDEX('[1]prehled'!$C:$S,$C9+1,COLUMN()-3),"")</f>
      </c>
      <c r="O9" s="54">
        <f>IF($B9&gt;=1,INDEX('[1]prehled'!$C:$S,$C9+1,COLUMN()-3),"")</f>
      </c>
    </row>
    <row r="10" spans="2:15" ht="16.5" customHeight="1" hidden="1" thickBot="1">
      <c r="B10" s="75">
        <f>LARGE('[1]prehled'!$T$2:$T$21,ROW()-1)</f>
        <v>1.7E-05</v>
      </c>
      <c r="C10" s="75">
        <f>MATCH(B10,'[1]prehled'!$T$2:$T$21,0)</f>
        <v>16</v>
      </c>
      <c r="D10" s="47" t="e">
        <f>IF(AND($B10&gt;=1,#REF!&lt;&gt;#REF!),ROW()-1,"")</f>
        <v>#REF!</v>
      </c>
      <c r="E10" s="118"/>
      <c r="F10" s="48">
        <f>IF($B10&gt;=1,INDEX('[1]prehled'!$C:$S,$C10+1,COLUMN()-3),"")</f>
      </c>
      <c r="G10" s="49">
        <f>IF($B10&gt;=1,INDEX('[1]prehled'!$C:$S,$C10+1,COLUMN()-3),"")</f>
      </c>
      <c r="H10" s="50">
        <f>IF($B10&gt;=1,INDEX('[1]prehled'!$C:$S,$C10+1,COLUMN()-3),"")</f>
      </c>
      <c r="I10" s="51">
        <f>IF($B10&gt;=1,INDEX('[1]prehled'!$C:$S,$C10+1,COLUMN()-3),"")</f>
      </c>
      <c r="J10" s="52">
        <f>IF($B10&gt;=1,INDEX('[1]prehled'!$C:$S,$C10+1,COLUMN()-3),"")</f>
      </c>
      <c r="K10" s="51">
        <f>IF($B10&gt;=1,INDEX('[1]prehled'!$C:$S,$C10+1,COLUMN()-3),"")</f>
      </c>
      <c r="L10" s="53">
        <f>IF($B10&gt;=1,INDEX('[1]prehled'!$C:$S,$C10+1,COLUMN()-3),"")</f>
      </c>
      <c r="M10" s="54">
        <f>IF($B10&gt;=1,INDEX('[1]prehled'!$C:$S,$C10+1,COLUMN()-3),"")</f>
      </c>
      <c r="N10" s="55">
        <f>IF($B10&gt;=1,INDEX('[1]prehled'!$C:$S,$C10+1,COLUMN()-3),"")</f>
      </c>
      <c r="O10" s="54">
        <f>IF($B10&gt;=1,INDEX('[1]prehled'!$C:$S,$C10+1,COLUMN()-3),"")</f>
      </c>
    </row>
    <row r="11" spans="2:15" ht="16.5" customHeight="1" hidden="1" thickBot="1">
      <c r="B11" s="75">
        <f>LARGE('[1]prehled'!$T$2:$T$21,ROW()-1)</f>
        <v>1.6E-05</v>
      </c>
      <c r="C11" s="75">
        <f>MATCH(B11,'[1]prehled'!$T$2:$T$21,0)</f>
        <v>15</v>
      </c>
      <c r="D11" s="47" t="e">
        <f>IF(AND($B11&gt;=1,#REF!&lt;&gt;#REF!),ROW()-1,"")</f>
        <v>#REF!</v>
      </c>
      <c r="E11" s="118"/>
      <c r="F11" s="48">
        <f>IF($B11&gt;=1,INDEX('[1]prehled'!$C:$S,$C11+1,COLUMN()-3),"")</f>
      </c>
      <c r="G11" s="49">
        <f>IF($B11&gt;=1,INDEX('[1]prehled'!$C:$S,$C11+1,COLUMN()-3),"")</f>
      </c>
      <c r="H11" s="50">
        <f>IF($B11&gt;=1,INDEX('[1]prehled'!$C:$S,$C11+1,COLUMN()-3),"")</f>
      </c>
      <c r="I11" s="51">
        <f>IF($B11&gt;=1,INDEX('[1]prehled'!$C:$S,$C11+1,COLUMN()-3),"")</f>
      </c>
      <c r="J11" s="52">
        <f>IF($B11&gt;=1,INDEX('[1]prehled'!$C:$S,$C11+1,COLUMN()-3),"")</f>
      </c>
      <c r="K11" s="51">
        <f>IF($B11&gt;=1,INDEX('[1]prehled'!$C:$S,$C11+1,COLUMN()-3),"")</f>
      </c>
      <c r="L11" s="53">
        <f>IF($B11&gt;=1,INDEX('[1]prehled'!$C:$S,$C11+1,COLUMN()-3),"")</f>
      </c>
      <c r="M11" s="54">
        <f>IF($B11&gt;=1,INDEX('[1]prehled'!$C:$S,$C11+1,COLUMN()-3),"")</f>
      </c>
      <c r="N11" s="55">
        <f>IF($B11&gt;=1,INDEX('[1]prehled'!$C:$S,$C11+1,COLUMN()-3),"")</f>
      </c>
      <c r="O11" s="54">
        <f>IF($B11&gt;=1,INDEX('[1]prehled'!$C:$S,$C11+1,COLUMN()-3),"")</f>
      </c>
    </row>
    <row r="12" spans="2:15" ht="16.5" customHeight="1" hidden="1" thickBot="1">
      <c r="B12" s="75">
        <f>LARGE('[1]prehled'!$T$2:$T$21,ROW()-1)</f>
        <v>1.5E-05</v>
      </c>
      <c r="C12" s="75">
        <f>MATCH(B12,'[1]prehled'!$T$2:$T$21,0)</f>
        <v>14</v>
      </c>
      <c r="D12" s="47" t="e">
        <f>IF(AND($B12&gt;=1,#REF!&lt;&gt;#REF!),ROW()-1,"")</f>
        <v>#REF!</v>
      </c>
      <c r="E12" s="118"/>
      <c r="F12" s="48">
        <f>IF($B12&gt;=1,INDEX('[1]prehled'!$C:$S,$C12+1,COLUMN()-3),"")</f>
      </c>
      <c r="G12" s="49">
        <f>IF($B12&gt;=1,INDEX('[1]prehled'!$C:$S,$C12+1,COLUMN()-3),"")</f>
      </c>
      <c r="H12" s="50">
        <f>IF($B12&gt;=1,INDEX('[1]prehled'!$C:$S,$C12+1,COLUMN()-3),"")</f>
      </c>
      <c r="I12" s="51">
        <f>IF($B12&gt;=1,INDEX('[1]prehled'!$C:$S,$C12+1,COLUMN()-3),"")</f>
      </c>
      <c r="J12" s="52">
        <f>IF($B12&gt;=1,INDEX('[1]prehled'!$C:$S,$C12+1,COLUMN()-3),"")</f>
      </c>
      <c r="K12" s="51">
        <f>IF($B12&gt;=1,INDEX('[1]prehled'!$C:$S,$C12+1,COLUMN()-3),"")</f>
      </c>
      <c r="L12" s="53">
        <f>IF($B12&gt;=1,INDEX('[1]prehled'!$C:$S,$C12+1,COLUMN()-3),"")</f>
      </c>
      <c r="M12" s="54">
        <f>IF($B12&gt;=1,INDEX('[1]prehled'!$C:$S,$C12+1,COLUMN()-3),"")</f>
      </c>
      <c r="N12" s="55">
        <f>IF($B12&gt;=1,INDEX('[1]prehled'!$C:$S,$C12+1,COLUMN()-3),"")</f>
      </c>
      <c r="O12" s="54">
        <f>IF($B12&gt;=1,INDEX('[1]prehled'!$C:$S,$C12+1,COLUMN()-3),"")</f>
      </c>
    </row>
    <row r="13" spans="2:15" ht="16.5" customHeight="1" hidden="1" thickBot="1">
      <c r="B13" s="75">
        <f>LARGE('[1]prehled'!$T$2:$T$21,ROW()-1)</f>
        <v>1.4E-05</v>
      </c>
      <c r="C13" s="75">
        <f>MATCH(B13,'[1]prehled'!$T$2:$T$21,0)</f>
        <v>13</v>
      </c>
      <c r="D13" s="47" t="e">
        <f>IF(AND($B13&gt;=1,#REF!&lt;&gt;#REF!),ROW()-1,"")</f>
        <v>#REF!</v>
      </c>
      <c r="E13" s="118"/>
      <c r="F13" s="48">
        <f>IF($B13&gt;=1,INDEX('[1]prehled'!$C:$S,$C13+1,COLUMN()-3),"")</f>
      </c>
      <c r="G13" s="49">
        <f>IF($B13&gt;=1,INDEX('[1]prehled'!$C:$S,$C13+1,COLUMN()-3),"")</f>
      </c>
      <c r="H13" s="50">
        <f>IF($B13&gt;=1,INDEX('[1]prehled'!$C:$S,$C13+1,COLUMN()-3),"")</f>
      </c>
      <c r="I13" s="51">
        <f>IF($B13&gt;=1,INDEX('[1]prehled'!$C:$S,$C13+1,COLUMN()-3),"")</f>
      </c>
      <c r="J13" s="52">
        <f>IF($B13&gt;=1,INDEX('[1]prehled'!$C:$S,$C13+1,COLUMN()-3),"")</f>
      </c>
      <c r="K13" s="51">
        <f>IF($B13&gt;=1,INDEX('[1]prehled'!$C:$S,$C13+1,COLUMN()-3),"")</f>
      </c>
      <c r="L13" s="53">
        <f>IF($B13&gt;=1,INDEX('[1]prehled'!$C:$S,$C13+1,COLUMN()-3),"")</f>
      </c>
      <c r="M13" s="54">
        <f>IF($B13&gt;=1,INDEX('[1]prehled'!$C:$S,$C13+1,COLUMN()-3),"")</f>
      </c>
      <c r="N13" s="55">
        <f>IF($B13&gt;=1,INDEX('[1]prehled'!$C:$S,$C13+1,COLUMN()-3),"")</f>
      </c>
      <c r="O13" s="54">
        <f>IF($B13&gt;=1,INDEX('[1]prehled'!$C:$S,$C13+1,COLUMN()-3),"")</f>
      </c>
    </row>
    <row r="14" spans="2:15" ht="16.5" customHeight="1" hidden="1" thickBot="1">
      <c r="B14" s="75">
        <f>LARGE('[1]prehled'!$T$2:$T$21,ROW()-1)</f>
        <v>1.3E-05</v>
      </c>
      <c r="C14" s="75">
        <f>MATCH(B14,'[1]prehled'!$T$2:$T$21,0)</f>
        <v>12</v>
      </c>
      <c r="D14" s="47" t="e">
        <f>IF(AND($B14&gt;=1,#REF!&lt;&gt;#REF!),ROW()-1,"")</f>
        <v>#REF!</v>
      </c>
      <c r="E14" s="118"/>
      <c r="F14" s="48">
        <f>IF($B14&gt;=1,INDEX('[1]prehled'!$C:$S,$C14+1,COLUMN()-3),"")</f>
      </c>
      <c r="G14" s="49">
        <f>IF($B14&gt;=1,INDEX('[1]prehled'!$C:$S,$C14+1,COLUMN()-3),"")</f>
      </c>
      <c r="H14" s="50">
        <f>IF($B14&gt;=1,INDEX('[1]prehled'!$C:$S,$C14+1,COLUMN()-3),"")</f>
      </c>
      <c r="I14" s="51">
        <f>IF($B14&gt;=1,INDEX('[1]prehled'!$C:$S,$C14+1,COLUMN()-3),"")</f>
      </c>
      <c r="J14" s="52">
        <f>IF($B14&gt;=1,INDEX('[1]prehled'!$C:$S,$C14+1,COLUMN()-3),"")</f>
      </c>
      <c r="K14" s="51">
        <f>IF($B14&gt;=1,INDEX('[1]prehled'!$C:$S,$C14+1,COLUMN()-3),"")</f>
      </c>
      <c r="L14" s="53">
        <f>IF($B14&gt;=1,INDEX('[1]prehled'!$C:$S,$C14+1,COLUMN()-3),"")</f>
      </c>
      <c r="M14" s="54">
        <f>IF($B14&gt;=1,INDEX('[1]prehled'!$C:$S,$C14+1,COLUMN()-3),"")</f>
      </c>
      <c r="N14" s="55">
        <f>IF($B14&gt;=1,INDEX('[1]prehled'!$C:$S,$C14+1,COLUMN()-3),"")</f>
      </c>
      <c r="O14" s="54">
        <f>IF($B14&gt;=1,INDEX('[1]prehled'!$C:$S,$C14+1,COLUMN()-3),"")</f>
      </c>
    </row>
    <row r="15" spans="2:15" ht="16.5" customHeight="1" hidden="1" thickBot="1">
      <c r="B15" s="75">
        <f>LARGE('[1]prehled'!$T$2:$T$21,ROW()-1)</f>
        <v>1.2E-05</v>
      </c>
      <c r="C15" s="75">
        <f>MATCH(B15,'[1]prehled'!$T$2:$T$21,0)</f>
        <v>11</v>
      </c>
      <c r="D15" s="47" t="e">
        <f>IF(AND($B15&gt;=1,#REF!&lt;&gt;#REF!),ROW()-1,"")</f>
        <v>#REF!</v>
      </c>
      <c r="E15" s="118"/>
      <c r="F15" s="48">
        <f>IF($B15&gt;=1,INDEX('[1]prehled'!$C:$S,$C15+1,COLUMN()-3),"")</f>
      </c>
      <c r="G15" s="49">
        <f>IF($B15&gt;=1,INDEX('[1]prehled'!$C:$S,$C15+1,COLUMN()-3),"")</f>
      </c>
      <c r="H15" s="50">
        <f>IF($B15&gt;=1,INDEX('[1]prehled'!$C:$S,$C15+1,COLUMN()-3),"")</f>
      </c>
      <c r="I15" s="51">
        <f>IF($B15&gt;=1,INDEX('[1]prehled'!$C:$S,$C15+1,COLUMN()-3),"")</f>
      </c>
      <c r="J15" s="52">
        <f>IF($B15&gt;=1,INDEX('[1]prehled'!$C:$S,$C15+1,COLUMN()-3),"")</f>
      </c>
      <c r="K15" s="51">
        <f>IF($B15&gt;=1,INDEX('[1]prehled'!$C:$S,$C15+1,COLUMN()-3),"")</f>
      </c>
      <c r="L15" s="53">
        <f>IF($B15&gt;=1,INDEX('[1]prehled'!$C:$S,$C15+1,COLUMN()-3),"")</f>
      </c>
      <c r="M15" s="54">
        <f>IF($B15&gt;=1,INDEX('[1]prehled'!$C:$S,$C15+1,COLUMN()-3),"")</f>
      </c>
      <c r="N15" s="55">
        <f>IF($B15&gt;=1,INDEX('[1]prehled'!$C:$S,$C15+1,COLUMN()-3),"")</f>
      </c>
      <c r="O15" s="54">
        <f>IF($B15&gt;=1,INDEX('[1]prehled'!$C:$S,$C15+1,COLUMN()-3),"")</f>
      </c>
    </row>
    <row r="16" spans="2:15" ht="16.5" customHeight="1" hidden="1" thickBot="1">
      <c r="B16" s="75">
        <f>LARGE('[1]prehled'!$T$2:$T$21,ROW()-1)</f>
        <v>1.1E-05</v>
      </c>
      <c r="C16" s="75">
        <f>MATCH(B16,'[1]prehled'!$T$2:$T$21,0)</f>
        <v>10</v>
      </c>
      <c r="D16" s="47" t="e">
        <f>IF(AND($B16&gt;=1,#REF!&lt;&gt;#REF!),ROW()-1,"")</f>
        <v>#REF!</v>
      </c>
      <c r="E16" s="118"/>
      <c r="F16" s="48">
        <f>IF($B16&gt;=1,INDEX('[1]prehled'!$C:$S,$C16+1,COLUMN()-3),"")</f>
      </c>
      <c r="G16" s="49">
        <f>IF($B16&gt;=1,INDEX('[1]prehled'!$C:$S,$C16+1,COLUMN()-3),"")</f>
      </c>
      <c r="H16" s="50">
        <f>IF($B16&gt;=1,INDEX('[1]prehled'!$C:$S,$C16+1,COLUMN()-3),"")</f>
      </c>
      <c r="I16" s="51">
        <f>IF($B16&gt;=1,INDEX('[1]prehled'!$C:$S,$C16+1,COLUMN()-3),"")</f>
      </c>
      <c r="J16" s="52">
        <f>IF($B16&gt;=1,INDEX('[1]prehled'!$C:$S,$C16+1,COLUMN()-3),"")</f>
      </c>
      <c r="K16" s="51">
        <f>IF($B16&gt;=1,INDEX('[1]prehled'!$C:$S,$C16+1,COLUMN()-3),"")</f>
      </c>
      <c r="L16" s="53">
        <f>IF($B16&gt;=1,INDEX('[1]prehled'!$C:$S,$C16+1,COLUMN()-3),"")</f>
      </c>
      <c r="M16" s="54">
        <f>IF($B16&gt;=1,INDEX('[1]prehled'!$C:$S,$C16+1,COLUMN()-3),"")</f>
      </c>
      <c r="N16" s="55">
        <f>IF($B16&gt;=1,INDEX('[1]prehled'!$C:$S,$C16+1,COLUMN()-3),"")</f>
      </c>
      <c r="O16" s="54">
        <f>IF($B16&gt;=1,INDEX('[1]prehled'!$C:$S,$C16+1,COLUMN()-3),"")</f>
      </c>
    </row>
    <row r="18" spans="2:7" s="2" customFormat="1" ht="28.5">
      <c r="B18" s="3" t="s">
        <v>37</v>
      </c>
      <c r="C18" s="76"/>
      <c r="E18" s="119"/>
      <c r="G18" s="73"/>
    </row>
    <row r="19" spans="2:9" s="2" customFormat="1" ht="26.25">
      <c r="B19" s="3" t="s">
        <v>10</v>
      </c>
      <c r="C19" s="76"/>
      <c r="E19" s="119"/>
      <c r="G19" s="73"/>
      <c r="I19" s="57"/>
    </row>
    <row r="20" spans="2:7" s="2" customFormat="1" ht="26.25">
      <c r="B20" s="3" t="s">
        <v>11</v>
      </c>
      <c r="C20" s="76"/>
      <c r="E20" s="119"/>
      <c r="G20" s="73"/>
    </row>
    <row r="21" spans="2:15" s="2" customFormat="1" ht="26.25">
      <c r="B21" s="3" t="s">
        <v>38</v>
      </c>
      <c r="C21" s="76"/>
      <c r="E21" s="119"/>
      <c r="G21" s="73"/>
      <c r="O21" s="4"/>
    </row>
    <row r="22" spans="2:7" s="2" customFormat="1" ht="26.25">
      <c r="B22" s="3" t="s">
        <v>12</v>
      </c>
      <c r="C22" s="76"/>
      <c r="E22" s="119"/>
      <c r="G22" s="73"/>
    </row>
    <row r="23" spans="2:7" s="2" customFormat="1" ht="26.25">
      <c r="B23" s="3" t="s">
        <v>80</v>
      </c>
      <c r="C23" s="76"/>
      <c r="E23" s="119"/>
      <c r="G23" s="73"/>
    </row>
    <row r="24" spans="2:15" s="2" customFormat="1" ht="18" customHeight="1">
      <c r="B24" s="76"/>
      <c r="C24" s="79"/>
      <c r="D24" s="6"/>
      <c r="E24" s="120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8" s="8" customFormat="1" ht="23.25">
      <c r="B25" s="7" t="s">
        <v>13</v>
      </c>
      <c r="C25" s="10"/>
      <c r="D25" s="9" t="s">
        <v>14</v>
      </c>
      <c r="E25" s="121"/>
      <c r="G25" s="12"/>
      <c r="P25" s="59"/>
      <c r="Q25" s="59"/>
      <c r="R25" s="59"/>
    </row>
    <row r="26" spans="2:18" s="8" customFormat="1" ht="22.5" customHeight="1">
      <c r="B26" s="77" t="s">
        <v>60</v>
      </c>
      <c r="C26" s="10" t="s">
        <v>15</v>
      </c>
      <c r="D26" s="20" t="s">
        <v>53</v>
      </c>
      <c r="E26" s="122">
        <v>36778</v>
      </c>
      <c r="F26" s="20" t="s">
        <v>40</v>
      </c>
      <c r="G26" s="74">
        <v>18.07</v>
      </c>
      <c r="M26" s="61"/>
      <c r="N26" s="1"/>
      <c r="O26" s="44"/>
      <c r="P26" s="62"/>
      <c r="Q26" s="62"/>
      <c r="R26" s="63"/>
    </row>
    <row r="27" spans="2:18" s="8" customFormat="1" ht="22.5" customHeight="1">
      <c r="B27" s="77"/>
      <c r="C27" s="10"/>
      <c r="D27" s="20"/>
      <c r="E27" s="122"/>
      <c r="F27" s="20"/>
      <c r="G27" s="74"/>
      <c r="M27" s="61"/>
      <c r="N27" s="1"/>
      <c r="O27" s="44"/>
      <c r="P27" s="62"/>
      <c r="Q27" s="62"/>
      <c r="R27" s="63"/>
    </row>
    <row r="28" spans="2:18" s="8" customFormat="1" ht="22.5" customHeight="1">
      <c r="B28" s="64" t="s">
        <v>56</v>
      </c>
      <c r="C28" s="10" t="s">
        <v>61</v>
      </c>
      <c r="D28" s="20" t="s">
        <v>45</v>
      </c>
      <c r="E28" s="123">
        <v>13712</v>
      </c>
      <c r="F28" s="20" t="s">
        <v>46</v>
      </c>
      <c r="G28" s="74">
        <v>20.33</v>
      </c>
      <c r="M28" s="61"/>
      <c r="N28" s="1"/>
      <c r="O28" s="44"/>
      <c r="P28" s="62"/>
      <c r="Q28" s="62"/>
      <c r="R28" s="63"/>
    </row>
    <row r="29" spans="2:18" s="8" customFormat="1" ht="22.5" customHeight="1">
      <c r="B29" s="64" t="s">
        <v>16</v>
      </c>
      <c r="C29" s="10" t="s">
        <v>17</v>
      </c>
      <c r="D29" s="20" t="s">
        <v>49</v>
      </c>
      <c r="E29" s="123">
        <v>35971</v>
      </c>
      <c r="F29" s="20" t="s">
        <v>48</v>
      </c>
      <c r="G29" s="74">
        <v>16.35</v>
      </c>
      <c r="M29" s="61"/>
      <c r="N29" s="1"/>
      <c r="O29" s="44"/>
      <c r="P29" s="62"/>
      <c r="Q29" s="62"/>
      <c r="R29" s="63"/>
    </row>
    <row r="30" spans="2:18" s="8" customFormat="1" ht="22.5" customHeight="1">
      <c r="B30" s="64" t="s">
        <v>58</v>
      </c>
      <c r="C30" s="10" t="s">
        <v>15</v>
      </c>
      <c r="D30" s="20" t="s">
        <v>44</v>
      </c>
      <c r="E30" s="123">
        <v>36351</v>
      </c>
      <c r="F30" s="20" t="s">
        <v>43</v>
      </c>
      <c r="G30" s="21">
        <v>16.6</v>
      </c>
      <c r="M30" s="61"/>
      <c r="N30" s="1"/>
      <c r="O30" s="44"/>
      <c r="P30" s="62"/>
      <c r="Q30" s="62"/>
      <c r="R30" s="63"/>
    </row>
    <row r="31" spans="2:18" s="8" customFormat="1" ht="22.5" customHeight="1">
      <c r="B31" s="64" t="s">
        <v>57</v>
      </c>
      <c r="C31" s="10" t="s">
        <v>62</v>
      </c>
      <c r="D31" s="20" t="s">
        <v>41</v>
      </c>
      <c r="E31" s="123">
        <v>37080</v>
      </c>
      <c r="F31" s="20" t="s">
        <v>40</v>
      </c>
      <c r="G31" s="74">
        <v>10.93</v>
      </c>
      <c r="M31" s="61"/>
      <c r="N31" s="1"/>
      <c r="O31" s="44"/>
      <c r="P31" s="62"/>
      <c r="Q31" s="62"/>
      <c r="R31" s="63"/>
    </row>
    <row r="32" spans="2:18" s="8" customFormat="1" ht="22.5" customHeight="1">
      <c r="B32" s="10" t="s">
        <v>67</v>
      </c>
      <c r="C32" s="80" t="s">
        <v>15</v>
      </c>
      <c r="D32" s="20" t="s">
        <v>66</v>
      </c>
      <c r="E32" s="123">
        <v>16416</v>
      </c>
      <c r="F32" s="8" t="s">
        <v>52</v>
      </c>
      <c r="G32" s="13">
        <v>23.04</v>
      </c>
      <c r="H32" s="8" t="s">
        <v>23</v>
      </c>
      <c r="M32" s="61"/>
      <c r="N32" s="1"/>
      <c r="O32" s="44"/>
      <c r="P32" s="62"/>
      <c r="Q32" s="62"/>
      <c r="R32" s="63"/>
    </row>
    <row r="33" spans="2:18" s="8" customFormat="1" ht="22.5" customHeight="1">
      <c r="B33" s="10"/>
      <c r="C33" s="81"/>
      <c r="D33" s="20"/>
      <c r="E33" s="123"/>
      <c r="G33" s="13"/>
      <c r="M33" s="61"/>
      <c r="N33" s="1"/>
      <c r="O33" s="44"/>
      <c r="P33" s="62"/>
      <c r="Q33" s="62"/>
      <c r="R33" s="63"/>
    </row>
    <row r="34" spans="2:18" s="8" customFormat="1" ht="23.25">
      <c r="B34" s="10"/>
      <c r="C34" s="10"/>
      <c r="D34" s="9" t="s">
        <v>18</v>
      </c>
      <c r="E34" s="121"/>
      <c r="G34" s="12"/>
      <c r="M34" s="61"/>
      <c r="N34" s="1"/>
      <c r="O34" s="44"/>
      <c r="P34" s="62"/>
      <c r="Q34" s="62"/>
      <c r="R34" s="63"/>
    </row>
    <row r="35" spans="2:18" s="8" customFormat="1" ht="22.5" customHeight="1">
      <c r="B35" s="10" t="s">
        <v>59</v>
      </c>
      <c r="C35" s="10"/>
      <c r="D35" s="20" t="s">
        <v>51</v>
      </c>
      <c r="E35" s="123">
        <v>26326</v>
      </c>
      <c r="F35" s="20" t="s">
        <v>52</v>
      </c>
      <c r="G35" s="72">
        <v>120</v>
      </c>
      <c r="H35" s="65">
        <f>_xlfn.IFERROR(IF(VALUE(#REF!)&gt;28.5,0,INT(9.23076*(26.7-#REF!)^1.835)),0)</f>
        <v>0</v>
      </c>
      <c r="M35" s="61"/>
      <c r="N35" s="1"/>
      <c r="O35" s="44"/>
      <c r="P35" s="62"/>
      <c r="Q35" s="62"/>
      <c r="R35" s="63"/>
    </row>
    <row r="36" spans="2:18" s="8" customFormat="1" ht="22.5" customHeight="1">
      <c r="B36" s="77" t="s">
        <v>60</v>
      </c>
      <c r="C36" s="10"/>
      <c r="D36" s="20" t="s">
        <v>53</v>
      </c>
      <c r="E36" s="122">
        <v>36778</v>
      </c>
      <c r="F36" s="20" t="s">
        <v>40</v>
      </c>
      <c r="G36" s="72">
        <v>120</v>
      </c>
      <c r="H36" s="65">
        <f>_xlfn.IFERROR(IF(VALUE(#REF!)&gt;28.5,0,INT(9.23076*(26.7-#REF!)^1.835)),0)</f>
        <v>0</v>
      </c>
      <c r="P36" s="59"/>
      <c r="Q36" s="59"/>
      <c r="R36" s="59"/>
    </row>
    <row r="37" spans="2:18" s="8" customFormat="1" ht="22.5" customHeight="1">
      <c r="B37" s="77"/>
      <c r="C37" s="10"/>
      <c r="D37" s="20"/>
      <c r="E37" s="122"/>
      <c r="F37" s="20"/>
      <c r="G37" s="72"/>
      <c r="H37" s="65"/>
      <c r="P37" s="59"/>
      <c r="Q37" s="59"/>
      <c r="R37" s="59"/>
    </row>
    <row r="38" spans="2:18" s="8" customFormat="1" ht="22.5" customHeight="1">
      <c r="B38" s="64" t="s">
        <v>55</v>
      </c>
      <c r="C38" s="10"/>
      <c r="D38" s="20" t="s">
        <v>42</v>
      </c>
      <c r="E38" s="123">
        <v>23502</v>
      </c>
      <c r="F38" s="20" t="s">
        <v>43</v>
      </c>
      <c r="G38" s="72">
        <v>150</v>
      </c>
      <c r="H38" s="60"/>
      <c r="I38" s="63"/>
      <c r="N38" s="1"/>
      <c r="O38" s="44"/>
      <c r="P38" s="62"/>
      <c r="Q38" s="62"/>
      <c r="R38" s="63"/>
    </row>
    <row r="39" spans="2:18" s="8" customFormat="1" ht="23.25">
      <c r="B39" s="64" t="s">
        <v>54</v>
      </c>
      <c r="C39" s="10"/>
      <c r="D39" s="20" t="s">
        <v>39</v>
      </c>
      <c r="E39" s="123">
        <v>25808</v>
      </c>
      <c r="F39" s="20" t="s">
        <v>40</v>
      </c>
      <c r="G39" s="72">
        <v>130</v>
      </c>
      <c r="H39" s="60"/>
      <c r="I39" s="63"/>
      <c r="M39" s="16"/>
      <c r="N39" s="1"/>
      <c r="O39" s="66"/>
      <c r="P39" s="62"/>
      <c r="Q39" s="62"/>
      <c r="R39" s="63"/>
    </row>
    <row r="40" spans="2:9" s="8" customFormat="1" ht="22.5" customHeight="1">
      <c r="B40" s="64" t="s">
        <v>16</v>
      </c>
      <c r="C40" s="10"/>
      <c r="D40" s="20" t="s">
        <v>49</v>
      </c>
      <c r="E40" s="123">
        <v>35971</v>
      </c>
      <c r="F40" s="20" t="s">
        <v>48</v>
      </c>
      <c r="G40" s="72">
        <v>160</v>
      </c>
      <c r="H40" s="60"/>
      <c r="I40" s="63"/>
    </row>
    <row r="41" spans="2:15" s="8" customFormat="1" ht="23.25">
      <c r="B41" s="64" t="s">
        <v>58</v>
      </c>
      <c r="C41" s="10"/>
      <c r="D41" s="20" t="s">
        <v>44</v>
      </c>
      <c r="E41" s="123">
        <v>36351</v>
      </c>
      <c r="F41" s="20" t="s">
        <v>43</v>
      </c>
      <c r="G41" s="13">
        <v>145</v>
      </c>
      <c r="H41" s="8" t="s">
        <v>23</v>
      </c>
      <c r="N41" s="17"/>
      <c r="O41" s="13"/>
    </row>
    <row r="42" spans="2:15" s="8" customFormat="1" ht="23.25">
      <c r="B42" s="10"/>
      <c r="C42" s="10"/>
      <c r="D42" s="20"/>
      <c r="E42" s="123"/>
      <c r="F42" s="20"/>
      <c r="G42" s="13"/>
      <c r="N42" s="17"/>
      <c r="O42" s="13"/>
    </row>
    <row r="43" spans="2:15" s="8" customFormat="1" ht="23.25">
      <c r="B43" s="10"/>
      <c r="C43" s="10"/>
      <c r="D43" s="9" t="s">
        <v>19</v>
      </c>
      <c r="E43" s="121"/>
      <c r="F43" s="16"/>
      <c r="G43" s="18"/>
      <c r="H43" s="16"/>
      <c r="M43" s="16"/>
      <c r="N43" s="14"/>
      <c r="O43" s="13"/>
    </row>
    <row r="44" spans="2:15" s="8" customFormat="1" ht="23.25">
      <c r="B44" s="10" t="s">
        <v>59</v>
      </c>
      <c r="C44" s="10" t="s">
        <v>20</v>
      </c>
      <c r="D44" s="20" t="s">
        <v>51</v>
      </c>
      <c r="E44" s="123">
        <v>26326</v>
      </c>
      <c r="F44" s="20" t="s">
        <v>52</v>
      </c>
      <c r="G44" s="74">
        <v>6.12</v>
      </c>
      <c r="H44" s="60"/>
      <c r="I44" s="63"/>
      <c r="J44" s="67"/>
      <c r="K44" s="67"/>
      <c r="L44" s="63">
        <f>_xlfn.IFERROR(IF(VALUE(K44)&lt;75,0,INT(1.84523*(K44-75)^1.348)),0)</f>
        <v>0</v>
      </c>
      <c r="M44" s="68"/>
      <c r="N44" s="68"/>
      <c r="O44" s="69"/>
    </row>
    <row r="45" spans="2:15" s="8" customFormat="1" ht="23.25">
      <c r="B45" s="77" t="s">
        <v>60</v>
      </c>
      <c r="C45" s="10" t="s">
        <v>63</v>
      </c>
      <c r="D45" s="20" t="s">
        <v>53</v>
      </c>
      <c r="E45" s="122">
        <v>36778</v>
      </c>
      <c r="F45" s="20" t="s">
        <v>40</v>
      </c>
      <c r="G45" s="74">
        <v>6.44</v>
      </c>
      <c r="H45" s="60"/>
      <c r="I45" s="63"/>
      <c r="J45" s="67"/>
      <c r="K45" s="67"/>
      <c r="L45" s="63">
        <f>_xlfn.IFERROR(IF(VALUE(K45)&lt;75,0,INT(1.84523*(K45-75)^1.348)),0)</f>
        <v>0</v>
      </c>
      <c r="M45" s="70"/>
      <c r="N45" s="46"/>
      <c r="O45" s="45"/>
    </row>
    <row r="46" spans="2:15" s="8" customFormat="1" ht="23.25">
      <c r="B46" s="77"/>
      <c r="C46" s="10"/>
      <c r="D46" s="20"/>
      <c r="E46" s="122"/>
      <c r="F46" s="20"/>
      <c r="G46" s="74"/>
      <c r="H46" s="60"/>
      <c r="I46" s="63"/>
      <c r="J46" s="67"/>
      <c r="K46" s="67"/>
      <c r="L46" s="63"/>
      <c r="M46" s="70"/>
      <c r="N46" s="46"/>
      <c r="O46" s="45"/>
    </row>
    <row r="47" spans="2:15" s="8" customFormat="1" ht="22.5" customHeight="1">
      <c r="B47" s="64" t="s">
        <v>54</v>
      </c>
      <c r="C47" s="10" t="s">
        <v>22</v>
      </c>
      <c r="D47" s="20" t="s">
        <v>39</v>
      </c>
      <c r="E47" s="123">
        <v>25808</v>
      </c>
      <c r="F47" s="20" t="s">
        <v>40</v>
      </c>
      <c r="G47" s="74">
        <v>7.48</v>
      </c>
      <c r="H47" s="60"/>
      <c r="I47" s="63"/>
      <c r="J47" s="67"/>
      <c r="K47" s="67"/>
      <c r="L47" s="63">
        <f>_xlfn.IFERROR(IF(VALUE(K47)&lt;75,0,INT(0.8465*(K47-75)^1.42)),0)</f>
        <v>0</v>
      </c>
      <c r="M47" s="70"/>
      <c r="N47" s="46"/>
      <c r="O47" s="45"/>
    </row>
    <row r="48" spans="2:15" s="8" customFormat="1" ht="23.25">
      <c r="B48" s="64" t="s">
        <v>21</v>
      </c>
      <c r="C48" s="10" t="s">
        <v>22</v>
      </c>
      <c r="D48" s="20" t="s">
        <v>47</v>
      </c>
      <c r="E48" s="123">
        <v>26816</v>
      </c>
      <c r="F48" s="20" t="s">
        <v>48</v>
      </c>
      <c r="G48" s="74">
        <v>8.88</v>
      </c>
      <c r="H48" s="60"/>
      <c r="I48" s="63"/>
      <c r="J48" s="67"/>
      <c r="K48" s="67"/>
      <c r="L48" s="63">
        <f>_xlfn.IFERROR(IF(VALUE(K48)&lt;75,0,INT(0.8465*(K48-75)^1.42)),0)</f>
        <v>0</v>
      </c>
      <c r="M48" s="71"/>
      <c r="N48" s="46"/>
      <c r="O48" s="45"/>
    </row>
    <row r="49" spans="2:15" s="8" customFormat="1" ht="22.5" customHeight="1">
      <c r="B49" s="64" t="s">
        <v>58</v>
      </c>
      <c r="C49" s="10" t="s">
        <v>20</v>
      </c>
      <c r="D49" s="20" t="s">
        <v>44</v>
      </c>
      <c r="E49" s="123">
        <v>36351</v>
      </c>
      <c r="F49" s="20" t="s">
        <v>43</v>
      </c>
      <c r="G49" s="74">
        <v>13.54</v>
      </c>
      <c r="H49" s="60"/>
      <c r="I49" s="63"/>
      <c r="J49" s="67"/>
      <c r="K49" s="67"/>
      <c r="L49" s="63">
        <f>_xlfn.IFERROR(IF(VALUE(K49)&lt;75,0,INT(0.8465*(K49-75)^1.42)),0)</f>
        <v>0</v>
      </c>
      <c r="M49" s="71"/>
      <c r="N49" s="46"/>
      <c r="O49" s="45"/>
    </row>
    <row r="50" spans="2:15" s="8" customFormat="1" ht="23.25">
      <c r="B50" s="64" t="s">
        <v>55</v>
      </c>
      <c r="C50" s="10" t="s">
        <v>22</v>
      </c>
      <c r="D50" s="20" t="s">
        <v>42</v>
      </c>
      <c r="E50" s="123">
        <v>23502</v>
      </c>
      <c r="F50" s="20" t="s">
        <v>43</v>
      </c>
      <c r="G50" s="11">
        <v>8.94</v>
      </c>
      <c r="H50" s="16" t="s">
        <v>23</v>
      </c>
      <c r="M50" s="71"/>
      <c r="N50" s="46"/>
      <c r="O50" s="45"/>
    </row>
    <row r="51" spans="2:15" s="8" customFormat="1" ht="23.25">
      <c r="B51" s="10"/>
      <c r="C51" s="10"/>
      <c r="D51" s="20"/>
      <c r="E51" s="123"/>
      <c r="F51" s="20"/>
      <c r="G51" s="11"/>
      <c r="H51" s="16"/>
      <c r="M51" s="71"/>
      <c r="N51" s="46"/>
      <c r="O51" s="45"/>
    </row>
    <row r="52" spans="2:15" s="8" customFormat="1" ht="23.25">
      <c r="B52" s="10"/>
      <c r="C52" s="10"/>
      <c r="D52" s="9" t="s">
        <v>6</v>
      </c>
      <c r="E52" s="121"/>
      <c r="F52" s="16"/>
      <c r="G52" s="13"/>
      <c r="H52" s="16"/>
      <c r="M52" s="16"/>
      <c r="N52" s="16"/>
      <c r="O52" s="16"/>
    </row>
    <row r="53" spans="2:15" s="8" customFormat="1" ht="23.25">
      <c r="B53" s="10" t="s">
        <v>59</v>
      </c>
      <c r="C53" s="10"/>
      <c r="D53" s="20" t="s">
        <v>51</v>
      </c>
      <c r="E53" s="123">
        <v>26326</v>
      </c>
      <c r="F53" s="20" t="s">
        <v>52</v>
      </c>
      <c r="G53" s="74">
        <v>33.93</v>
      </c>
      <c r="H53" s="16"/>
      <c r="M53" s="14"/>
      <c r="N53" s="13"/>
      <c r="O53" s="11"/>
    </row>
    <row r="54" spans="2:15" s="8" customFormat="1" ht="23.25">
      <c r="B54" s="10"/>
      <c r="C54" s="10"/>
      <c r="D54" s="20"/>
      <c r="E54" s="123"/>
      <c r="F54" s="20"/>
      <c r="G54" s="74"/>
      <c r="H54" s="16"/>
      <c r="M54" s="14"/>
      <c r="N54" s="13"/>
      <c r="O54" s="11"/>
    </row>
    <row r="55" spans="2:7" s="8" customFormat="1" ht="22.5" customHeight="1">
      <c r="B55" s="64" t="s">
        <v>64</v>
      </c>
      <c r="C55" s="10"/>
      <c r="D55" s="20" t="s">
        <v>50</v>
      </c>
      <c r="E55" s="123">
        <v>26278</v>
      </c>
      <c r="F55" s="20" t="s">
        <v>40</v>
      </c>
      <c r="G55" s="74">
        <v>27.12</v>
      </c>
    </row>
    <row r="56" spans="2:7" s="8" customFormat="1" ht="22.5" customHeight="1">
      <c r="B56" s="64" t="s">
        <v>21</v>
      </c>
      <c r="C56" s="10"/>
      <c r="D56" s="20" t="s">
        <v>47</v>
      </c>
      <c r="E56" s="123">
        <v>26816</v>
      </c>
      <c r="F56" s="20" t="s">
        <v>48</v>
      </c>
      <c r="G56" s="74">
        <v>26.45</v>
      </c>
    </row>
    <row r="57" spans="2:15" s="8" customFormat="1" ht="23.25">
      <c r="B57" s="64" t="s">
        <v>58</v>
      </c>
      <c r="C57" s="10"/>
      <c r="D57" s="20" t="s">
        <v>44</v>
      </c>
      <c r="E57" s="123">
        <v>36351</v>
      </c>
      <c r="F57" s="20" t="s">
        <v>43</v>
      </c>
      <c r="G57" s="74">
        <v>24.82</v>
      </c>
      <c r="H57" s="16"/>
      <c r="M57" s="14"/>
      <c r="N57" s="13"/>
      <c r="O57" s="11"/>
    </row>
    <row r="58" spans="2:7" s="8" customFormat="1" ht="22.5" customHeight="1">
      <c r="B58" s="64" t="s">
        <v>57</v>
      </c>
      <c r="C58" s="10" t="s">
        <v>65</v>
      </c>
      <c r="D58" s="20" t="s">
        <v>41</v>
      </c>
      <c r="E58" s="123">
        <v>37080</v>
      </c>
      <c r="F58" s="20" t="s">
        <v>40</v>
      </c>
      <c r="G58" s="74">
        <v>20.45</v>
      </c>
    </row>
    <row r="59" spans="2:18" s="8" customFormat="1" ht="22.5" customHeight="1">
      <c r="B59" s="10" t="s">
        <v>67</v>
      </c>
      <c r="C59" s="81"/>
      <c r="D59" s="20" t="s">
        <v>66</v>
      </c>
      <c r="E59" s="123">
        <v>16416</v>
      </c>
      <c r="F59" s="8" t="s">
        <v>52</v>
      </c>
      <c r="G59" s="13">
        <v>34.49</v>
      </c>
      <c r="H59" s="8" t="s">
        <v>23</v>
      </c>
      <c r="M59" s="61"/>
      <c r="N59" s="1"/>
      <c r="O59" s="44"/>
      <c r="P59" s="62"/>
      <c r="Q59" s="62"/>
      <c r="R59" s="63"/>
    </row>
    <row r="60" spans="2:15" s="8" customFormat="1" ht="26.25" customHeight="1">
      <c r="B60" s="10"/>
      <c r="C60" s="10"/>
      <c r="D60" s="14"/>
      <c r="E60" s="84"/>
      <c r="G60" s="11"/>
      <c r="H60" s="16"/>
      <c r="M60" s="14"/>
      <c r="N60" s="13"/>
      <c r="O60" s="11"/>
    </row>
    <row r="61" spans="2:8" s="8" customFormat="1" ht="23.25">
      <c r="B61" s="10"/>
      <c r="C61" s="10"/>
      <c r="D61" s="9" t="s">
        <v>24</v>
      </c>
      <c r="E61" s="121"/>
      <c r="F61" s="16"/>
      <c r="G61" s="19"/>
      <c r="H61" s="16"/>
    </row>
    <row r="62" spans="2:15" s="8" customFormat="1" ht="23.25">
      <c r="B62" s="64" t="s">
        <v>56</v>
      </c>
      <c r="C62" s="10"/>
      <c r="D62" s="20" t="s">
        <v>45</v>
      </c>
      <c r="E62" s="123">
        <v>13712</v>
      </c>
      <c r="F62" s="20" t="s">
        <v>46</v>
      </c>
      <c r="G62" s="72">
        <v>383</v>
      </c>
      <c r="H62" s="16"/>
      <c r="I62" s="16"/>
      <c r="N62" s="14"/>
      <c r="O62" s="13"/>
    </row>
    <row r="63" spans="2:15" s="8" customFormat="1" ht="23.25">
      <c r="B63" s="64" t="s">
        <v>55</v>
      </c>
      <c r="C63" s="10"/>
      <c r="D63" s="20" t="s">
        <v>42</v>
      </c>
      <c r="E63" s="123">
        <v>23502</v>
      </c>
      <c r="F63" s="20" t="s">
        <v>43</v>
      </c>
      <c r="G63" s="72">
        <v>464</v>
      </c>
      <c r="H63" s="16"/>
      <c r="I63" s="16"/>
      <c r="N63" s="14"/>
      <c r="O63" s="13"/>
    </row>
    <row r="64" spans="2:15" s="8" customFormat="1" ht="23.25">
      <c r="B64" s="64" t="s">
        <v>64</v>
      </c>
      <c r="C64" s="10"/>
      <c r="D64" s="20" t="s">
        <v>50</v>
      </c>
      <c r="E64" s="123">
        <v>26278</v>
      </c>
      <c r="F64" s="20" t="s">
        <v>40</v>
      </c>
      <c r="G64" s="72">
        <v>545</v>
      </c>
      <c r="N64" s="14"/>
      <c r="O64" s="13"/>
    </row>
    <row r="65" spans="2:15" s="8" customFormat="1" ht="23.25">
      <c r="B65" s="64" t="s">
        <v>21</v>
      </c>
      <c r="C65" s="10"/>
      <c r="D65" s="20" t="s">
        <v>47</v>
      </c>
      <c r="E65" s="123">
        <v>26816</v>
      </c>
      <c r="F65" s="20" t="s">
        <v>48</v>
      </c>
      <c r="G65" s="72">
        <v>487</v>
      </c>
      <c r="H65" s="16"/>
      <c r="M65" s="14"/>
      <c r="N65" s="13"/>
      <c r="O65" s="11"/>
    </row>
    <row r="66" spans="2:7" s="8" customFormat="1" ht="22.5" customHeight="1">
      <c r="B66" s="64" t="s">
        <v>57</v>
      </c>
      <c r="C66" s="10"/>
      <c r="D66" s="20" t="s">
        <v>41</v>
      </c>
      <c r="E66" s="123">
        <v>37080</v>
      </c>
      <c r="F66" s="20" t="s">
        <v>40</v>
      </c>
      <c r="G66" s="72">
        <v>449</v>
      </c>
    </row>
    <row r="67" spans="2:15" s="8" customFormat="1" ht="23.25">
      <c r="B67" s="10"/>
      <c r="C67" s="10"/>
      <c r="E67" s="10"/>
      <c r="F67" s="16"/>
      <c r="G67" s="13"/>
      <c r="H67" s="16"/>
      <c r="I67" s="16"/>
      <c r="L67" s="14"/>
      <c r="M67" s="13"/>
      <c r="N67" s="11"/>
      <c r="O67" s="15"/>
    </row>
    <row r="68" spans="2:15" s="8" customFormat="1" ht="23.25">
      <c r="B68" s="10"/>
      <c r="C68" s="10"/>
      <c r="D68" s="9" t="s">
        <v>25</v>
      </c>
      <c r="E68" s="121"/>
      <c r="G68" s="12"/>
      <c r="L68" s="14"/>
      <c r="M68" s="13"/>
      <c r="N68" s="11"/>
      <c r="O68" s="15"/>
    </row>
    <row r="69" spans="2:7" s="8" customFormat="1" ht="22.5" customHeight="1">
      <c r="B69" s="64" t="s">
        <v>56</v>
      </c>
      <c r="C69" s="10" t="s">
        <v>27</v>
      </c>
      <c r="D69" s="20" t="s">
        <v>45</v>
      </c>
      <c r="E69" s="123">
        <v>13712</v>
      </c>
      <c r="F69" s="20" t="s">
        <v>46</v>
      </c>
      <c r="G69" s="74">
        <v>25.48</v>
      </c>
    </row>
    <row r="70" spans="2:7" s="8" customFormat="1" ht="22.5" customHeight="1">
      <c r="B70" s="64" t="s">
        <v>55</v>
      </c>
      <c r="C70" s="10" t="s">
        <v>29</v>
      </c>
      <c r="D70" s="20" t="s">
        <v>42</v>
      </c>
      <c r="E70" s="123">
        <v>23502</v>
      </c>
      <c r="F70" s="20" t="s">
        <v>43</v>
      </c>
      <c r="G70" s="74">
        <v>38.84</v>
      </c>
    </row>
    <row r="71" spans="2:7" s="8" customFormat="1" ht="22.5" customHeight="1">
      <c r="B71" s="64" t="s">
        <v>54</v>
      </c>
      <c r="C71" s="10" t="s">
        <v>28</v>
      </c>
      <c r="D71" s="20" t="s">
        <v>39</v>
      </c>
      <c r="E71" s="123">
        <v>25808</v>
      </c>
      <c r="F71" s="20" t="s">
        <v>40</v>
      </c>
      <c r="G71" s="74">
        <v>25.68</v>
      </c>
    </row>
    <row r="72" spans="2:15" s="8" customFormat="1" ht="23.25">
      <c r="B72" s="64" t="s">
        <v>64</v>
      </c>
      <c r="C72" s="10" t="s">
        <v>28</v>
      </c>
      <c r="D72" s="20" t="s">
        <v>50</v>
      </c>
      <c r="E72" s="123">
        <v>26278</v>
      </c>
      <c r="F72" s="20" t="s">
        <v>40</v>
      </c>
      <c r="G72" s="74">
        <v>37.23</v>
      </c>
      <c r="M72" s="14"/>
      <c r="N72" s="13"/>
      <c r="O72" s="11"/>
    </row>
    <row r="73" spans="2:7" s="8" customFormat="1" ht="22.5" customHeight="1">
      <c r="B73" s="64" t="s">
        <v>16</v>
      </c>
      <c r="C73" s="10" t="s">
        <v>29</v>
      </c>
      <c r="D73" s="20" t="s">
        <v>49</v>
      </c>
      <c r="E73" s="123">
        <v>35971</v>
      </c>
      <c r="F73" s="20" t="s">
        <v>48</v>
      </c>
      <c r="G73" s="74">
        <v>38.89</v>
      </c>
    </row>
    <row r="74" spans="2:15" s="8" customFormat="1" ht="23.25">
      <c r="B74" s="64" t="s">
        <v>57</v>
      </c>
      <c r="C74" s="64" t="s">
        <v>26</v>
      </c>
      <c r="D74" s="20" t="s">
        <v>41</v>
      </c>
      <c r="E74" s="123">
        <v>37080</v>
      </c>
      <c r="F74" s="20" t="s">
        <v>40</v>
      </c>
      <c r="G74" s="13">
        <v>19.56</v>
      </c>
      <c r="H74" s="8" t="s">
        <v>23</v>
      </c>
      <c r="O74" s="15"/>
    </row>
    <row r="75" spans="2:7" s="8" customFormat="1" ht="23.25">
      <c r="B75" s="10"/>
      <c r="C75" s="10"/>
      <c r="D75" s="20"/>
      <c r="E75" s="80"/>
      <c r="G75" s="21"/>
    </row>
    <row r="76" spans="2:15" s="8" customFormat="1" ht="23.25">
      <c r="B76" s="10"/>
      <c r="C76" s="10"/>
      <c r="D76" s="20"/>
      <c r="E76" s="80"/>
      <c r="G76" s="21"/>
      <c r="L76" s="14"/>
      <c r="M76" s="13"/>
      <c r="N76" s="11"/>
      <c r="O76" s="15"/>
    </row>
    <row r="77" spans="2:15" s="8" customFormat="1" ht="23.25">
      <c r="B77" s="10"/>
      <c r="C77" s="10"/>
      <c r="E77" s="10"/>
      <c r="G77" s="21"/>
      <c r="L77" s="17"/>
      <c r="M77" s="13"/>
      <c r="N77" s="11"/>
      <c r="O77" s="15"/>
    </row>
    <row r="78" spans="2:15" s="8" customFormat="1" ht="23.25" customHeight="1" thickBot="1">
      <c r="B78" s="10"/>
      <c r="C78" s="10"/>
      <c r="D78" s="22"/>
      <c r="E78" s="121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22.5" customHeight="1" thickBot="1">
      <c r="B79" s="78"/>
      <c r="C79" s="78"/>
      <c r="D79" s="93" t="s">
        <v>0</v>
      </c>
      <c r="E79" s="132" t="s">
        <v>1</v>
      </c>
      <c r="F79" s="133"/>
      <c r="G79" s="27" t="s">
        <v>2</v>
      </c>
      <c r="H79" s="26" t="s">
        <v>3</v>
      </c>
      <c r="I79" s="27" t="s">
        <v>4</v>
      </c>
      <c r="J79" s="26" t="s">
        <v>5</v>
      </c>
      <c r="K79" s="27" t="s">
        <v>6</v>
      </c>
      <c r="L79" s="26" t="s">
        <v>7</v>
      </c>
      <c r="M79" s="27" t="s">
        <v>8</v>
      </c>
      <c r="N79" s="26" t="s">
        <v>9</v>
      </c>
      <c r="O79" s="112" t="s">
        <v>69</v>
      </c>
    </row>
    <row r="80" spans="2:15" ht="23.25">
      <c r="B80" s="78"/>
      <c r="C80" s="78"/>
      <c r="D80" s="130" t="s">
        <v>70</v>
      </c>
      <c r="E80" s="143" t="s">
        <v>42</v>
      </c>
      <c r="F80" s="144"/>
      <c r="G80" s="113">
        <v>23502</v>
      </c>
      <c r="H80" s="98"/>
      <c r="I80" s="94">
        <v>150</v>
      </c>
      <c r="J80" s="98"/>
      <c r="K80" s="96"/>
      <c r="L80" s="100">
        <v>464</v>
      </c>
      <c r="M80" s="96">
        <v>38.84</v>
      </c>
      <c r="N80" s="134" t="s">
        <v>78</v>
      </c>
      <c r="O80" s="136">
        <v>4636</v>
      </c>
    </row>
    <row r="81" spans="2:15" ht="24" thickBot="1">
      <c r="B81" s="78"/>
      <c r="C81" s="78"/>
      <c r="D81" s="131"/>
      <c r="E81" s="145" t="s">
        <v>44</v>
      </c>
      <c r="F81" s="146"/>
      <c r="G81" s="114">
        <v>36351</v>
      </c>
      <c r="H81" s="102">
        <v>16.6</v>
      </c>
      <c r="I81" s="95"/>
      <c r="J81" s="99">
        <v>13.54</v>
      </c>
      <c r="K81" s="97">
        <v>24.82</v>
      </c>
      <c r="L81" s="101"/>
      <c r="M81" s="97"/>
      <c r="N81" s="135"/>
      <c r="O81" s="137"/>
    </row>
    <row r="82" spans="2:15" ht="23.25">
      <c r="B82" s="78"/>
      <c r="C82" s="78"/>
      <c r="D82" s="140" t="s">
        <v>71</v>
      </c>
      <c r="E82" s="149" t="s">
        <v>47</v>
      </c>
      <c r="F82" s="150"/>
      <c r="G82" s="115">
        <v>26816</v>
      </c>
      <c r="H82" s="103"/>
      <c r="I82" s="104"/>
      <c r="J82" s="103">
        <v>8.88</v>
      </c>
      <c r="K82" s="105">
        <v>26.45</v>
      </c>
      <c r="L82" s="106">
        <v>487</v>
      </c>
      <c r="M82" s="105"/>
      <c r="N82" s="134" t="s">
        <v>75</v>
      </c>
      <c r="O82" s="142">
        <v>4070</v>
      </c>
    </row>
    <row r="83" spans="2:15" ht="24" thickBot="1">
      <c r="B83" s="78"/>
      <c r="C83" s="78"/>
      <c r="D83" s="141"/>
      <c r="E83" s="147" t="s">
        <v>49</v>
      </c>
      <c r="F83" s="148"/>
      <c r="G83" s="116">
        <v>35971</v>
      </c>
      <c r="H83" s="107">
        <v>16.35</v>
      </c>
      <c r="I83" s="108">
        <v>160</v>
      </c>
      <c r="J83" s="107"/>
      <c r="K83" s="109"/>
      <c r="L83" s="110"/>
      <c r="M83" s="109">
        <v>38.89</v>
      </c>
      <c r="N83" s="135"/>
      <c r="O83" s="142"/>
    </row>
    <row r="84" spans="2:15" ht="23.25">
      <c r="B84" s="78"/>
      <c r="C84" s="78"/>
      <c r="D84" s="130" t="s">
        <v>72</v>
      </c>
      <c r="E84" s="143" t="s">
        <v>50</v>
      </c>
      <c r="F84" s="144"/>
      <c r="G84" s="113">
        <v>26278</v>
      </c>
      <c r="H84" s="98"/>
      <c r="I84" s="94"/>
      <c r="J84" s="98"/>
      <c r="K84" s="96">
        <v>27.12</v>
      </c>
      <c r="L84" s="100">
        <v>545</v>
      </c>
      <c r="M84" s="96">
        <v>37.23</v>
      </c>
      <c r="N84" s="134" t="s">
        <v>76</v>
      </c>
      <c r="O84" s="136">
        <v>3679</v>
      </c>
    </row>
    <row r="85" spans="2:15" ht="24" thickBot="1">
      <c r="B85" s="78"/>
      <c r="C85" s="78"/>
      <c r="D85" s="131"/>
      <c r="E85" s="145" t="s">
        <v>53</v>
      </c>
      <c r="F85" s="146"/>
      <c r="G85" s="117">
        <v>36778</v>
      </c>
      <c r="H85" s="99">
        <v>18.07</v>
      </c>
      <c r="I85" s="95">
        <v>120</v>
      </c>
      <c r="J85" s="99">
        <v>6.44</v>
      </c>
      <c r="K85" s="97"/>
      <c r="L85" s="101"/>
      <c r="M85" s="97"/>
      <c r="N85" s="135"/>
      <c r="O85" s="137"/>
    </row>
    <row r="86" spans="2:15" ht="23.25">
      <c r="B86" s="78"/>
      <c r="C86" s="78"/>
      <c r="D86" s="140" t="s">
        <v>73</v>
      </c>
      <c r="E86" s="149" t="s">
        <v>45</v>
      </c>
      <c r="F86" s="150"/>
      <c r="G86" s="115">
        <v>13712</v>
      </c>
      <c r="H86" s="103">
        <v>20.33</v>
      </c>
      <c r="I86" s="104"/>
      <c r="J86" s="103"/>
      <c r="K86" s="105"/>
      <c r="L86" s="106">
        <v>383</v>
      </c>
      <c r="M86" s="105">
        <v>25.48</v>
      </c>
      <c r="N86" s="134" t="s">
        <v>77</v>
      </c>
      <c r="O86" s="142">
        <v>3669</v>
      </c>
    </row>
    <row r="87" spans="2:15" ht="24" thickBot="1">
      <c r="B87" s="78"/>
      <c r="C87" s="78"/>
      <c r="D87" s="141"/>
      <c r="E87" s="147" t="s">
        <v>51</v>
      </c>
      <c r="F87" s="148"/>
      <c r="G87" s="116">
        <v>26326</v>
      </c>
      <c r="H87" s="107"/>
      <c r="I87" s="108">
        <v>120</v>
      </c>
      <c r="J87" s="107">
        <v>6.12</v>
      </c>
      <c r="K87" s="109">
        <v>33.93</v>
      </c>
      <c r="L87" s="110"/>
      <c r="M87" s="109"/>
      <c r="N87" s="135"/>
      <c r="O87" s="142"/>
    </row>
    <row r="88" spans="2:15" ht="23.25">
      <c r="B88" s="78"/>
      <c r="C88" s="78"/>
      <c r="D88" s="130" t="s">
        <v>74</v>
      </c>
      <c r="E88" s="143" t="s">
        <v>39</v>
      </c>
      <c r="F88" s="144"/>
      <c r="G88" s="113">
        <v>25808</v>
      </c>
      <c r="H88" s="98"/>
      <c r="I88" s="94">
        <v>130</v>
      </c>
      <c r="J88" s="98">
        <v>7.48</v>
      </c>
      <c r="K88" s="96"/>
      <c r="L88" s="100"/>
      <c r="M88" s="96">
        <v>25.68</v>
      </c>
      <c r="N88" s="138" t="s">
        <v>68</v>
      </c>
      <c r="O88" s="136">
        <v>2575</v>
      </c>
    </row>
    <row r="89" spans="2:15" ht="24" thickBot="1">
      <c r="B89" s="78"/>
      <c r="C89" s="78"/>
      <c r="D89" s="131"/>
      <c r="E89" s="145" t="s">
        <v>41</v>
      </c>
      <c r="F89" s="146"/>
      <c r="G89" s="114">
        <v>37080</v>
      </c>
      <c r="H89" s="99">
        <v>10.93</v>
      </c>
      <c r="I89" s="95"/>
      <c r="J89" s="99"/>
      <c r="K89" s="97">
        <v>20.45</v>
      </c>
      <c r="L89" s="101">
        <v>449</v>
      </c>
      <c r="M89" s="97"/>
      <c r="N89" s="139"/>
      <c r="O89" s="137"/>
    </row>
    <row r="90" spans="2:15" ht="27" customHeight="1">
      <c r="B90" s="78"/>
      <c r="C90" s="78"/>
      <c r="D90" s="111"/>
      <c r="E90" s="124" t="s">
        <v>79</v>
      </c>
      <c r="F90" s="86"/>
      <c r="G90" s="87"/>
      <c r="H90" s="88"/>
      <c r="I90" s="89"/>
      <c r="J90" s="90"/>
      <c r="K90" s="89"/>
      <c r="L90" s="91"/>
      <c r="M90" s="92"/>
      <c r="N90" s="87"/>
      <c r="O90" s="92"/>
    </row>
    <row r="91" spans="2:15" ht="27" customHeight="1">
      <c r="B91" s="78"/>
      <c r="C91" s="78"/>
      <c r="D91" s="85"/>
      <c r="E91" s="125"/>
      <c r="F91" s="86"/>
      <c r="G91" s="87"/>
      <c r="H91" s="88"/>
      <c r="I91" s="89"/>
      <c r="J91" s="90"/>
      <c r="K91" s="89"/>
      <c r="L91" s="91"/>
      <c r="M91" s="92"/>
      <c r="N91" s="87"/>
      <c r="O91" s="92"/>
    </row>
    <row r="92" spans="2:7" s="8" customFormat="1" ht="23.25">
      <c r="B92" s="10"/>
      <c r="C92" s="10"/>
      <c r="D92" s="23" t="s">
        <v>30</v>
      </c>
      <c r="E92" s="126"/>
      <c r="G92" s="12"/>
    </row>
    <row r="93" spans="2:7" s="8" customFormat="1" ht="23.25">
      <c r="B93" s="10"/>
      <c r="C93" s="10"/>
      <c r="D93" s="23" t="s">
        <v>31</v>
      </c>
      <c r="E93" s="126"/>
      <c r="G93" s="12"/>
    </row>
    <row r="94" spans="2:7" s="8" customFormat="1" ht="23.25">
      <c r="B94" s="10"/>
      <c r="C94" s="10"/>
      <c r="D94" s="23" t="s">
        <v>32</v>
      </c>
      <c r="E94" s="126"/>
      <c r="G94" s="12"/>
    </row>
    <row r="95" spans="2:7" s="8" customFormat="1" ht="23.25">
      <c r="B95" s="10"/>
      <c r="C95" s="10"/>
      <c r="D95" s="23" t="s">
        <v>33</v>
      </c>
      <c r="E95" s="126"/>
      <c r="G95" s="12"/>
    </row>
    <row r="96" spans="2:8" s="8" customFormat="1" ht="23.25">
      <c r="B96" s="10"/>
      <c r="C96" s="10"/>
      <c r="D96" s="23" t="s">
        <v>34</v>
      </c>
      <c r="E96" s="126"/>
      <c r="G96" s="12"/>
      <c r="H96" s="24"/>
    </row>
    <row r="97" spans="2:11" s="8" customFormat="1" ht="23.25">
      <c r="B97" s="10"/>
      <c r="C97" s="10"/>
      <c r="D97" s="23" t="s">
        <v>35</v>
      </c>
      <c r="E97" s="126"/>
      <c r="G97" s="12"/>
      <c r="H97" s="24"/>
      <c r="K97" s="23"/>
    </row>
    <row r="98" spans="2:7" s="8" customFormat="1" ht="23.25">
      <c r="B98" s="10"/>
      <c r="C98" s="10"/>
      <c r="E98" s="10"/>
      <c r="G98" s="12"/>
    </row>
    <row r="99" spans="2:7" s="8" customFormat="1" ht="23.25">
      <c r="B99" s="10"/>
      <c r="C99" s="10"/>
      <c r="D99" s="23" t="s">
        <v>36</v>
      </c>
      <c r="E99" s="126"/>
      <c r="F99" s="16"/>
      <c r="G99" s="11"/>
    </row>
    <row r="100" spans="2:240" s="8" customFormat="1" ht="26.25">
      <c r="B100" s="76"/>
      <c r="C100" s="76"/>
      <c r="D100" s="3"/>
      <c r="E100" s="119"/>
      <c r="F100" s="2"/>
      <c r="G100" s="7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</row>
    <row r="101" spans="2:7" s="2" customFormat="1" ht="26.25">
      <c r="B101" s="76"/>
      <c r="C101" s="76"/>
      <c r="D101" s="3"/>
      <c r="E101" s="119"/>
      <c r="G101" s="73"/>
    </row>
    <row r="102" spans="2:7" s="2" customFormat="1" ht="26.25">
      <c r="B102" s="76"/>
      <c r="C102" s="76"/>
      <c r="D102" s="3"/>
      <c r="E102" s="119"/>
      <c r="G102" s="73"/>
    </row>
    <row r="103" spans="2:15" s="2" customFormat="1" ht="26.25">
      <c r="B103" s="76"/>
      <c r="C103" s="76"/>
      <c r="D103" s="3"/>
      <c r="E103" s="119"/>
      <c r="G103" s="73"/>
      <c r="O103" s="4"/>
    </row>
    <row r="104" spans="2:7" s="2" customFormat="1" ht="26.25">
      <c r="B104" s="76"/>
      <c r="C104" s="76"/>
      <c r="D104" s="3"/>
      <c r="E104" s="119"/>
      <c r="G104" s="73"/>
    </row>
    <row r="105" spans="2:7" s="2" customFormat="1" ht="26.25">
      <c r="B105" s="76"/>
      <c r="C105" s="76"/>
      <c r="D105" s="3"/>
      <c r="E105" s="119"/>
      <c r="G105" s="73"/>
    </row>
    <row r="106" spans="2:15" s="2" customFormat="1" ht="30.75">
      <c r="B106" s="76"/>
      <c r="C106" s="79"/>
      <c r="D106" s="6"/>
      <c r="E106" s="120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240" ht="23.25">
      <c r="B107" s="10"/>
      <c r="C107" s="10"/>
      <c r="D107" s="9"/>
      <c r="E107" s="121"/>
      <c r="F107" s="8"/>
      <c r="G107" s="12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</row>
    <row r="108" spans="2:240" ht="23.25">
      <c r="B108" s="7"/>
      <c r="C108" s="10"/>
      <c r="D108" s="9"/>
      <c r="E108" s="121"/>
      <c r="F108" s="8"/>
      <c r="G108" s="12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</row>
    <row r="109" spans="2:240" ht="23.25">
      <c r="B109" s="10"/>
      <c r="C109" s="10"/>
      <c r="D109" s="8"/>
      <c r="E109" s="10"/>
      <c r="F109" s="8"/>
      <c r="G109" s="1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</row>
    <row r="110" spans="2:240" ht="23.25">
      <c r="B110" s="10"/>
      <c r="C110" s="10"/>
      <c r="D110" s="8"/>
      <c r="E110" s="10"/>
      <c r="F110" s="8"/>
      <c r="G110" s="1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</row>
    <row r="111" spans="2:240" ht="23.25">
      <c r="B111" s="10"/>
      <c r="C111" s="10"/>
      <c r="D111" s="8"/>
      <c r="E111" s="10"/>
      <c r="F111" s="8"/>
      <c r="G111" s="1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</row>
    <row r="112" spans="2:240" ht="23.25">
      <c r="B112" s="10"/>
      <c r="C112" s="10"/>
      <c r="D112" s="8"/>
      <c r="E112" s="10"/>
      <c r="F112" s="8"/>
      <c r="G112" s="1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</row>
    <row r="113" spans="2:240" ht="23.25">
      <c r="B113" s="10"/>
      <c r="C113" s="10"/>
      <c r="D113" s="8"/>
      <c r="E113" s="10"/>
      <c r="F113" s="8"/>
      <c r="G113" s="1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</row>
    <row r="114" spans="2:240" ht="23.25">
      <c r="B114" s="10"/>
      <c r="C114" s="10"/>
      <c r="D114" s="8"/>
      <c r="E114" s="10"/>
      <c r="F114" s="8"/>
      <c r="G114" s="1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</row>
    <row r="115" spans="2:240" ht="23.25">
      <c r="B115" s="10"/>
      <c r="C115" s="10"/>
      <c r="D115" s="8"/>
      <c r="E115" s="10"/>
      <c r="F115" s="8"/>
      <c r="G115" s="1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</row>
    <row r="116" spans="2:240" ht="23.25">
      <c r="B116" s="10"/>
      <c r="C116" s="10"/>
      <c r="D116" s="8"/>
      <c r="E116" s="10"/>
      <c r="F116" s="8"/>
      <c r="G116" s="1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</row>
    <row r="117" spans="2:240" ht="23.25">
      <c r="B117" s="10"/>
      <c r="C117" s="10"/>
      <c r="D117" s="9"/>
      <c r="E117" s="121"/>
      <c r="F117" s="8"/>
      <c r="G117" s="12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</row>
    <row r="118" spans="2:240" ht="23.25">
      <c r="B118" s="10"/>
      <c r="C118" s="10"/>
      <c r="D118" s="8"/>
      <c r="E118" s="10"/>
      <c r="F118" s="8"/>
      <c r="G118" s="13"/>
      <c r="H118" s="8"/>
      <c r="I118" s="8"/>
      <c r="J118" s="8"/>
      <c r="K118" s="8"/>
      <c r="L118" s="8"/>
      <c r="M118" s="8"/>
      <c r="N118" s="14"/>
      <c r="O118" s="13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</row>
    <row r="119" spans="2:240" ht="23.25">
      <c r="B119" s="10"/>
      <c r="C119" s="10"/>
      <c r="D119" s="8"/>
      <c r="E119" s="10"/>
      <c r="F119" s="8"/>
      <c r="G119" s="13"/>
      <c r="H119" s="8"/>
      <c r="I119" s="8"/>
      <c r="J119" s="8"/>
      <c r="K119" s="8"/>
      <c r="L119" s="8"/>
      <c r="M119" s="8"/>
      <c r="N119" s="14"/>
      <c r="O119" s="13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</row>
    <row r="120" spans="2:240" ht="23.25">
      <c r="B120" s="10"/>
      <c r="C120" s="10"/>
      <c r="D120" s="8"/>
      <c r="E120" s="10"/>
      <c r="F120" s="8"/>
      <c r="G120" s="13"/>
      <c r="H120" s="8"/>
      <c r="I120" s="8"/>
      <c r="J120" s="8"/>
      <c r="K120" s="8"/>
      <c r="L120" s="8"/>
      <c r="M120" s="8"/>
      <c r="N120" s="14"/>
      <c r="O120" s="13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</row>
    <row r="121" spans="2:240" ht="23.25">
      <c r="B121" s="10"/>
      <c r="C121" s="10"/>
      <c r="D121" s="8"/>
      <c r="E121" s="10"/>
      <c r="F121" s="8"/>
      <c r="G121" s="13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</row>
    <row r="122" spans="2:240" ht="23.25">
      <c r="B122" s="10"/>
      <c r="C122" s="10"/>
      <c r="D122" s="8"/>
      <c r="E122" s="10"/>
      <c r="F122" s="8"/>
      <c r="G122" s="13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</row>
    <row r="123" spans="2:240" ht="23.25">
      <c r="B123" s="10"/>
      <c r="C123" s="10"/>
      <c r="D123" s="8"/>
      <c r="E123" s="10"/>
      <c r="F123" s="8"/>
      <c r="G123" s="13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</row>
    <row r="124" spans="2:240" ht="23.25">
      <c r="B124" s="10"/>
      <c r="C124" s="10"/>
      <c r="D124" s="8"/>
      <c r="E124" s="10"/>
      <c r="F124" s="8"/>
      <c r="G124" s="13"/>
      <c r="H124" s="8"/>
      <c r="I124" s="8"/>
      <c r="J124" s="8"/>
      <c r="K124" s="8"/>
      <c r="L124" s="8"/>
      <c r="M124" s="8"/>
      <c r="N124" s="14"/>
      <c r="O124" s="13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</row>
    <row r="125" spans="2:240" ht="23.25">
      <c r="B125" s="10"/>
      <c r="C125" s="10"/>
      <c r="D125" s="8"/>
      <c r="E125" s="10"/>
      <c r="F125" s="8"/>
      <c r="G125" s="12"/>
      <c r="H125" s="8"/>
      <c r="I125" s="8"/>
      <c r="J125" s="8"/>
      <c r="K125" s="8"/>
      <c r="L125" s="8"/>
      <c r="M125" s="8"/>
      <c r="N125" s="17"/>
      <c r="O125" s="13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</row>
    <row r="126" spans="2:240" ht="23.25">
      <c r="B126" s="10"/>
      <c r="C126" s="10"/>
      <c r="D126" s="9"/>
      <c r="E126" s="121"/>
      <c r="F126" s="16"/>
      <c r="G126" s="18"/>
      <c r="H126" s="16"/>
      <c r="I126" s="8"/>
      <c r="J126" s="8"/>
      <c r="K126" s="8"/>
      <c r="L126" s="8"/>
      <c r="M126" s="8"/>
      <c r="N126" s="14"/>
      <c r="O126" s="13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</row>
    <row r="127" spans="2:240" ht="23.25">
      <c r="B127" s="10"/>
      <c r="C127" s="10"/>
      <c r="D127" s="14"/>
      <c r="E127" s="84"/>
      <c r="F127" s="8"/>
      <c r="G127" s="11"/>
      <c r="H127" s="16"/>
      <c r="I127" s="8"/>
      <c r="J127" s="8"/>
      <c r="K127" s="8"/>
      <c r="L127" s="8"/>
      <c r="M127" s="16"/>
      <c r="N127" s="11"/>
      <c r="O127" s="16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</row>
    <row r="128" spans="2:240" ht="23.25">
      <c r="B128" s="10"/>
      <c r="C128" s="10"/>
      <c r="D128" s="8"/>
      <c r="E128" s="10"/>
      <c r="F128" s="8"/>
      <c r="G128" s="11"/>
      <c r="H128" s="16"/>
      <c r="I128" s="8"/>
      <c r="J128" s="8"/>
      <c r="K128" s="8"/>
      <c r="L128" s="8"/>
      <c r="M128" s="8"/>
      <c r="N128" s="8"/>
      <c r="O128" s="16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</row>
    <row r="129" spans="2:240" ht="23.25">
      <c r="B129" s="10"/>
      <c r="C129" s="10"/>
      <c r="D129" s="8"/>
      <c r="E129" s="10"/>
      <c r="F129" s="8"/>
      <c r="G129" s="11"/>
      <c r="H129" s="16"/>
      <c r="I129" s="8"/>
      <c r="J129" s="8"/>
      <c r="K129" s="8"/>
      <c r="L129" s="8"/>
      <c r="M129" s="8"/>
      <c r="N129" s="8"/>
      <c r="O129" s="16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</row>
    <row r="130" spans="2:240" ht="23.25">
      <c r="B130" s="10"/>
      <c r="C130" s="10"/>
      <c r="D130" s="14"/>
      <c r="E130" s="84"/>
      <c r="F130" s="8"/>
      <c r="G130" s="11"/>
      <c r="H130" s="16"/>
      <c r="I130" s="8"/>
      <c r="J130" s="8"/>
      <c r="K130" s="8"/>
      <c r="L130" s="8"/>
      <c r="M130" s="8"/>
      <c r="N130" s="8"/>
      <c r="O130" s="16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</row>
    <row r="131" spans="2:240" ht="23.25">
      <c r="B131" s="10"/>
      <c r="C131" s="10"/>
      <c r="D131" s="14"/>
      <c r="E131" s="84"/>
      <c r="F131" s="8"/>
      <c r="G131" s="11"/>
      <c r="H131" s="16"/>
      <c r="I131" s="8"/>
      <c r="J131" s="8"/>
      <c r="K131" s="8"/>
      <c r="L131" s="8"/>
      <c r="M131" s="8"/>
      <c r="N131" s="8"/>
      <c r="O131" s="16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</row>
    <row r="132" spans="2:240" ht="23.25">
      <c r="B132" s="10"/>
      <c r="C132" s="10"/>
      <c r="D132" s="14"/>
      <c r="E132" s="84"/>
      <c r="F132" s="8"/>
      <c r="G132" s="11"/>
      <c r="H132" s="16"/>
      <c r="I132" s="8"/>
      <c r="J132" s="8"/>
      <c r="K132" s="8"/>
      <c r="L132" s="8"/>
      <c r="M132" s="14"/>
      <c r="N132" s="11"/>
      <c r="O132" s="16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</row>
    <row r="133" spans="2:240" ht="23.25">
      <c r="B133" s="10"/>
      <c r="C133" s="10"/>
      <c r="D133" s="8"/>
      <c r="E133" s="10"/>
      <c r="F133" s="8"/>
      <c r="G133" s="11"/>
      <c r="H133" s="16"/>
      <c r="I133" s="8"/>
      <c r="J133" s="8"/>
      <c r="K133" s="8"/>
      <c r="L133" s="8"/>
      <c r="M133" s="8"/>
      <c r="N133" s="8"/>
      <c r="O133" s="16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</row>
    <row r="134" spans="2:240" ht="23.25">
      <c r="B134" s="10"/>
      <c r="C134" s="10"/>
      <c r="D134" s="9"/>
      <c r="E134" s="121"/>
      <c r="F134" s="16"/>
      <c r="G134" s="13"/>
      <c r="H134" s="16"/>
      <c r="I134" s="8"/>
      <c r="J134" s="8"/>
      <c r="K134" s="8"/>
      <c r="L134" s="8"/>
      <c r="M134" s="16"/>
      <c r="N134" s="16"/>
      <c r="O134" s="16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</row>
    <row r="135" spans="2:240" ht="23.25">
      <c r="B135" s="10"/>
      <c r="C135" s="10"/>
      <c r="D135" s="14"/>
      <c r="E135" s="84"/>
      <c r="F135" s="8"/>
      <c r="G135" s="11"/>
      <c r="H135" s="16"/>
      <c r="I135" s="8"/>
      <c r="J135" s="8"/>
      <c r="K135" s="8"/>
      <c r="L135" s="8"/>
      <c r="M135" s="14"/>
      <c r="N135" s="13"/>
      <c r="O135" s="11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</row>
    <row r="136" spans="2:240" ht="23.25">
      <c r="B136" s="10"/>
      <c r="C136" s="10"/>
      <c r="D136" s="8"/>
      <c r="E136" s="10"/>
      <c r="F136" s="8"/>
      <c r="G136" s="11"/>
      <c r="H136" s="16"/>
      <c r="I136" s="8"/>
      <c r="J136" s="8"/>
      <c r="K136" s="8"/>
      <c r="L136" s="8"/>
      <c r="M136" s="14"/>
      <c r="N136" s="13"/>
      <c r="O136" s="11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</row>
    <row r="137" spans="2:240" ht="23.25">
      <c r="B137" s="10"/>
      <c r="C137" s="10"/>
      <c r="D137" s="14"/>
      <c r="E137" s="84"/>
      <c r="F137" s="8"/>
      <c r="G137" s="11"/>
      <c r="H137" s="16"/>
      <c r="I137" s="8"/>
      <c r="J137" s="8"/>
      <c r="K137" s="8"/>
      <c r="L137" s="8"/>
      <c r="M137" s="14"/>
      <c r="N137" s="13"/>
      <c r="O137" s="11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</row>
    <row r="138" spans="2:240" ht="23.25">
      <c r="B138" s="10"/>
      <c r="C138" s="10"/>
      <c r="D138" s="8"/>
      <c r="E138" s="10"/>
      <c r="F138" s="8"/>
      <c r="G138" s="11"/>
      <c r="H138" s="16"/>
      <c r="I138" s="8"/>
      <c r="J138" s="8"/>
      <c r="K138" s="8"/>
      <c r="L138" s="8"/>
      <c r="M138" s="14"/>
      <c r="N138" s="13"/>
      <c r="O138" s="11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</row>
    <row r="139" spans="2:240" ht="23.25">
      <c r="B139" s="10"/>
      <c r="C139" s="10"/>
      <c r="D139" s="8"/>
      <c r="E139" s="10"/>
      <c r="F139" s="8"/>
      <c r="G139" s="11"/>
      <c r="H139" s="16"/>
      <c r="I139" s="8"/>
      <c r="J139" s="8"/>
      <c r="K139" s="8"/>
      <c r="L139" s="8"/>
      <c r="M139" s="14"/>
      <c r="N139" s="13"/>
      <c r="O139" s="11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</row>
    <row r="140" spans="2:240" ht="23.25">
      <c r="B140" s="10"/>
      <c r="C140" s="10"/>
      <c r="D140" s="8"/>
      <c r="E140" s="10"/>
      <c r="F140" s="8"/>
      <c r="G140" s="11"/>
      <c r="H140" s="16"/>
      <c r="I140" s="8"/>
      <c r="J140" s="8"/>
      <c r="K140" s="8"/>
      <c r="L140" s="8"/>
      <c r="M140" s="14"/>
      <c r="N140" s="13"/>
      <c r="O140" s="11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</row>
    <row r="141" spans="2:240" ht="23.25">
      <c r="B141" s="10"/>
      <c r="C141" s="10"/>
      <c r="D141" s="8"/>
      <c r="E141" s="10"/>
      <c r="F141" s="8"/>
      <c r="G141" s="11"/>
      <c r="H141" s="16"/>
      <c r="I141" s="8"/>
      <c r="J141" s="8"/>
      <c r="K141" s="8"/>
      <c r="L141" s="8"/>
      <c r="M141" s="14"/>
      <c r="N141" s="13"/>
      <c r="O141" s="11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</row>
    <row r="142" spans="2:240" ht="23.25">
      <c r="B142" s="10"/>
      <c r="C142" s="10"/>
      <c r="D142" s="8"/>
      <c r="E142" s="10"/>
      <c r="F142" s="8"/>
      <c r="G142" s="11"/>
      <c r="H142" s="16"/>
      <c r="I142" s="8"/>
      <c r="J142" s="8"/>
      <c r="K142" s="8"/>
      <c r="L142" s="8"/>
      <c r="M142" s="14"/>
      <c r="N142" s="13"/>
      <c r="O142" s="11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</row>
    <row r="143" spans="2:240" ht="23.25">
      <c r="B143" s="10"/>
      <c r="C143" s="10"/>
      <c r="D143" s="9"/>
      <c r="E143" s="121"/>
      <c r="F143" s="16"/>
      <c r="G143" s="19"/>
      <c r="H143" s="16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</row>
    <row r="144" spans="2:240" ht="23.25">
      <c r="B144" s="10"/>
      <c r="C144" s="10"/>
      <c r="D144" s="14"/>
      <c r="E144" s="84"/>
      <c r="F144" s="8"/>
      <c r="G144" s="13"/>
      <c r="H144" s="16"/>
      <c r="I144" s="16"/>
      <c r="J144" s="8"/>
      <c r="K144" s="8"/>
      <c r="L144" s="8"/>
      <c r="M144" s="8"/>
      <c r="N144" s="14"/>
      <c r="O144" s="13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</row>
    <row r="145" spans="2:240" ht="23.25">
      <c r="B145" s="10"/>
      <c r="C145" s="10"/>
      <c r="D145" s="8"/>
      <c r="E145" s="10"/>
      <c r="F145" s="8"/>
      <c r="G145" s="13"/>
      <c r="H145" s="16"/>
      <c r="I145" s="16"/>
      <c r="J145" s="8"/>
      <c r="K145" s="8"/>
      <c r="L145" s="8"/>
      <c r="M145" s="8"/>
      <c r="N145" s="14"/>
      <c r="O145" s="13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</row>
    <row r="146" spans="2:240" ht="23.25">
      <c r="B146" s="10"/>
      <c r="C146" s="10"/>
      <c r="D146" s="14"/>
      <c r="E146" s="84"/>
      <c r="F146" s="8"/>
      <c r="G146" s="13"/>
      <c r="H146" s="16"/>
      <c r="I146" s="16"/>
      <c r="J146" s="8"/>
      <c r="K146" s="8"/>
      <c r="L146" s="8"/>
      <c r="M146" s="8"/>
      <c r="N146" s="14"/>
      <c r="O146" s="13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</row>
    <row r="147" spans="2:240" ht="23.25">
      <c r="B147" s="10"/>
      <c r="C147" s="10"/>
      <c r="D147" s="14"/>
      <c r="E147" s="84"/>
      <c r="F147" s="8"/>
      <c r="G147" s="13"/>
      <c r="H147" s="16"/>
      <c r="I147" s="16"/>
      <c r="J147" s="8"/>
      <c r="K147" s="8"/>
      <c r="L147" s="8"/>
      <c r="M147" s="8"/>
      <c r="N147" s="14"/>
      <c r="O147" s="13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</row>
    <row r="148" spans="2:240" ht="23.25">
      <c r="B148" s="10"/>
      <c r="C148" s="10"/>
      <c r="D148" s="14"/>
      <c r="E148" s="84"/>
      <c r="F148" s="8"/>
      <c r="G148" s="13"/>
      <c r="H148" s="8"/>
      <c r="I148" s="16"/>
      <c r="J148" s="8"/>
      <c r="K148" s="8"/>
      <c r="L148" s="8"/>
      <c r="M148" s="8"/>
      <c r="N148" s="14"/>
      <c r="O148" s="13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</row>
    <row r="149" spans="2:240" ht="23.25">
      <c r="B149" s="10"/>
      <c r="C149" s="10"/>
      <c r="D149" s="14"/>
      <c r="E149" s="84"/>
      <c r="F149" s="8"/>
      <c r="G149" s="13"/>
      <c r="H149" s="16"/>
      <c r="I149" s="16"/>
      <c r="J149" s="8"/>
      <c r="K149" s="8"/>
      <c r="L149" s="8"/>
      <c r="M149" s="8"/>
      <c r="N149" s="14"/>
      <c r="O149" s="13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</row>
    <row r="150" spans="2:240" ht="23.25">
      <c r="B150" s="10"/>
      <c r="C150" s="10"/>
      <c r="D150" s="8"/>
      <c r="E150" s="10"/>
      <c r="F150" s="16"/>
      <c r="G150" s="13"/>
      <c r="H150" s="16"/>
      <c r="I150" s="16"/>
      <c r="J150" s="8"/>
      <c r="K150" s="8"/>
      <c r="L150" s="14"/>
      <c r="M150" s="13"/>
      <c r="N150" s="11"/>
      <c r="O150" s="15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</row>
    <row r="151" spans="2:240" ht="23.25">
      <c r="B151" s="10"/>
      <c r="C151" s="10"/>
      <c r="D151" s="9"/>
      <c r="E151" s="121"/>
      <c r="F151" s="8"/>
      <c r="G151" s="12"/>
      <c r="H151" s="8"/>
      <c r="I151" s="8"/>
      <c r="J151" s="8"/>
      <c r="K151" s="8"/>
      <c r="L151" s="14"/>
      <c r="M151" s="13"/>
      <c r="N151" s="11"/>
      <c r="O151" s="15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</row>
    <row r="152" spans="2:240" ht="23.25">
      <c r="B152" s="10"/>
      <c r="C152" s="10"/>
      <c r="D152" s="8"/>
      <c r="E152" s="10"/>
      <c r="F152" s="8"/>
      <c r="G152" s="11"/>
      <c r="H152" s="8"/>
      <c r="I152" s="8"/>
      <c r="J152" s="8"/>
      <c r="K152" s="8"/>
      <c r="L152" s="14"/>
      <c r="M152" s="13"/>
      <c r="N152" s="11"/>
      <c r="O152" s="15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</row>
    <row r="153" spans="2:240" ht="23.25">
      <c r="B153" s="10"/>
      <c r="C153" s="10"/>
      <c r="D153" s="8"/>
      <c r="E153" s="10"/>
      <c r="F153" s="8"/>
      <c r="G153" s="11"/>
      <c r="H153" s="8"/>
      <c r="I153" s="8"/>
      <c r="J153" s="8"/>
      <c r="K153" s="8"/>
      <c r="L153" s="14"/>
      <c r="M153" s="13"/>
      <c r="N153" s="11"/>
      <c r="O153" s="15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</row>
    <row r="154" spans="2:240" ht="23.25">
      <c r="B154" s="10"/>
      <c r="C154" s="10"/>
      <c r="D154" s="14"/>
      <c r="E154" s="84"/>
      <c r="F154" s="8"/>
      <c r="G154" s="1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</row>
    <row r="155" spans="2:240" ht="23.25">
      <c r="B155" s="10"/>
      <c r="C155" s="10"/>
      <c r="D155" s="14"/>
      <c r="E155" s="84"/>
      <c r="F155" s="8"/>
      <c r="G155" s="11"/>
      <c r="H155" s="8"/>
      <c r="I155" s="8"/>
      <c r="J155" s="8"/>
      <c r="K155" s="8"/>
      <c r="L155" s="17"/>
      <c r="M155" s="13"/>
      <c r="N155" s="11"/>
      <c r="O155" s="15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</row>
    <row r="156" spans="2:240" ht="23.25">
      <c r="B156" s="10"/>
      <c r="C156" s="10"/>
      <c r="D156" s="14"/>
      <c r="E156" s="84"/>
      <c r="F156" s="8"/>
      <c r="G156" s="1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</row>
    <row r="157" spans="2:240" ht="23.25">
      <c r="B157" s="10"/>
      <c r="C157" s="10"/>
      <c r="D157" s="8"/>
      <c r="E157" s="10"/>
      <c r="F157" s="8"/>
      <c r="G157" s="1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</row>
    <row r="158" spans="2:240" ht="24" thickBot="1">
      <c r="B158" s="10"/>
      <c r="C158" s="10"/>
      <c r="D158" s="22"/>
      <c r="E158" s="121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</row>
    <row r="159" spans="2:240" ht="24" thickBot="1">
      <c r="B159" s="10"/>
      <c r="C159" s="82"/>
      <c r="D159" s="25"/>
      <c r="E159" s="127"/>
      <c r="F159" s="26"/>
      <c r="G159" s="27"/>
      <c r="H159" s="28"/>
      <c r="I159" s="25"/>
      <c r="J159" s="28"/>
      <c r="K159" s="25"/>
      <c r="L159" s="28"/>
      <c r="M159" s="25"/>
      <c r="N159" s="28"/>
      <c r="O159" s="25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</row>
    <row r="160" spans="2:240" ht="24" thickBot="1">
      <c r="B160" s="10"/>
      <c r="C160" s="83"/>
      <c r="D160" s="31"/>
      <c r="E160" s="128"/>
      <c r="F160" s="30"/>
      <c r="G160" s="32"/>
      <c r="H160" s="29"/>
      <c r="I160" s="33"/>
      <c r="J160" s="34"/>
      <c r="K160" s="35"/>
      <c r="L160" s="34"/>
      <c r="M160" s="35"/>
      <c r="N160" s="34"/>
      <c r="O160" s="33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</row>
    <row r="161" spans="2:240" ht="24" thickBot="1">
      <c r="B161" s="10"/>
      <c r="C161" s="83"/>
      <c r="D161" s="31"/>
      <c r="E161" s="128"/>
      <c r="F161" s="30"/>
      <c r="G161" s="32"/>
      <c r="H161" s="29"/>
      <c r="I161" s="36"/>
      <c r="J161" s="37"/>
      <c r="K161" s="38"/>
      <c r="L161" s="37"/>
      <c r="M161" s="38"/>
      <c r="N161" s="37"/>
      <c r="O161" s="36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</row>
    <row r="162" spans="2:240" ht="24" thickBot="1">
      <c r="B162" s="10"/>
      <c r="C162" s="83"/>
      <c r="D162" s="31"/>
      <c r="E162" s="128"/>
      <c r="F162" s="30"/>
      <c r="G162" s="40"/>
      <c r="H162" s="34"/>
      <c r="I162" s="33"/>
      <c r="J162" s="34"/>
      <c r="K162" s="35"/>
      <c r="L162" s="34"/>
      <c r="M162" s="35"/>
      <c r="N162" s="34"/>
      <c r="O162" s="33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</row>
    <row r="163" spans="2:240" ht="24" thickBot="1">
      <c r="B163" s="10"/>
      <c r="C163" s="83"/>
      <c r="D163" s="41"/>
      <c r="E163" s="129"/>
      <c r="F163" s="30"/>
      <c r="G163" s="32"/>
      <c r="H163" s="37"/>
      <c r="I163" s="36"/>
      <c r="J163" s="37"/>
      <c r="K163" s="38"/>
      <c r="L163" s="37"/>
      <c r="M163" s="38"/>
      <c r="N163" s="37"/>
      <c r="O163" s="36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</row>
    <row r="164" spans="2:240" ht="24" thickBot="1">
      <c r="B164" s="10"/>
      <c r="C164" s="83"/>
      <c r="D164" s="41"/>
      <c r="E164" s="129"/>
      <c r="F164" s="30"/>
      <c r="G164" s="32"/>
      <c r="H164" s="37"/>
      <c r="I164" s="36"/>
      <c r="J164" s="37"/>
      <c r="K164" s="38"/>
      <c r="L164" s="37"/>
      <c r="M164" s="38"/>
      <c r="N164" s="37"/>
      <c r="O164" s="36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</row>
    <row r="165" spans="2:240" ht="24" thickBot="1">
      <c r="B165" s="10"/>
      <c r="C165" s="83"/>
      <c r="D165" s="31"/>
      <c r="E165" s="128"/>
      <c r="F165" s="30"/>
      <c r="G165" s="32"/>
      <c r="H165" s="37"/>
      <c r="I165" s="36"/>
      <c r="J165" s="37"/>
      <c r="K165" s="38"/>
      <c r="L165" s="37"/>
      <c r="M165" s="38"/>
      <c r="N165" s="37"/>
      <c r="O165" s="36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</row>
    <row r="166" spans="2:240" ht="24" thickBot="1">
      <c r="B166" s="10"/>
      <c r="C166" s="84"/>
      <c r="D166" s="8"/>
      <c r="E166" s="10"/>
      <c r="F166" s="18"/>
      <c r="G166" s="42"/>
      <c r="H166" s="43"/>
      <c r="I166" s="43"/>
      <c r="J166" s="43"/>
      <c r="K166" s="43"/>
      <c r="L166" s="43"/>
      <c r="M166" s="42"/>
      <c r="N166" s="43"/>
      <c r="O166" s="1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</row>
    <row r="167" spans="2:240" ht="24" thickBot="1">
      <c r="B167" s="10"/>
      <c r="C167" s="83"/>
      <c r="D167" s="31"/>
      <c r="E167" s="128"/>
      <c r="F167" s="30"/>
      <c r="G167" s="38"/>
      <c r="H167" s="39"/>
      <c r="I167" s="36"/>
      <c r="J167" s="37"/>
      <c r="K167" s="38"/>
      <c r="L167" s="37"/>
      <c r="M167" s="38"/>
      <c r="N167" s="37"/>
      <c r="O167" s="36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</row>
    <row r="168" spans="2:240" ht="23.25">
      <c r="B168" s="10"/>
      <c r="C168" s="10"/>
      <c r="D168" s="8"/>
      <c r="E168" s="10"/>
      <c r="F168" s="8"/>
      <c r="G168" s="12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</row>
    <row r="169" spans="2:240" ht="23.25">
      <c r="B169" s="10"/>
      <c r="C169" s="10"/>
      <c r="D169" s="23"/>
      <c r="E169" s="126"/>
      <c r="F169" s="8"/>
      <c r="G169" s="12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</row>
    <row r="170" spans="2:240" ht="23.25">
      <c r="B170" s="10"/>
      <c r="C170" s="10"/>
      <c r="D170" s="23"/>
      <c r="E170" s="126"/>
      <c r="F170" s="8"/>
      <c r="G170" s="12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</row>
    <row r="171" spans="2:240" ht="23.25">
      <c r="B171" s="10"/>
      <c r="C171" s="10"/>
      <c r="D171" s="23"/>
      <c r="E171" s="126"/>
      <c r="F171" s="8"/>
      <c r="G171" s="12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</row>
    <row r="172" spans="2:240" ht="23.25">
      <c r="B172" s="10"/>
      <c r="C172" s="10"/>
      <c r="D172" s="23"/>
      <c r="E172" s="126"/>
      <c r="F172" s="8"/>
      <c r="G172" s="12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</row>
    <row r="173" spans="2:240" ht="23.25">
      <c r="B173" s="10"/>
      <c r="C173" s="10"/>
      <c r="D173" s="23"/>
      <c r="E173" s="126"/>
      <c r="F173" s="8"/>
      <c r="G173" s="12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</row>
    <row r="174" spans="2:240" ht="23.25">
      <c r="B174" s="10"/>
      <c r="C174" s="10"/>
      <c r="D174" s="23"/>
      <c r="E174" s="126"/>
      <c r="F174" s="8"/>
      <c r="G174" s="12"/>
      <c r="H174" s="24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</row>
    <row r="175" spans="2:240" ht="23.25">
      <c r="B175" s="10"/>
      <c r="C175" s="10"/>
      <c r="D175" s="23"/>
      <c r="E175" s="126"/>
      <c r="F175" s="8"/>
      <c r="G175" s="12"/>
      <c r="H175" s="24"/>
      <c r="I175" s="8"/>
      <c r="J175" s="8"/>
      <c r="K175" s="23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</row>
    <row r="176" spans="2:240" ht="23.25">
      <c r="B176" s="10"/>
      <c r="C176" s="10"/>
      <c r="D176" s="8"/>
      <c r="E176" s="10"/>
      <c r="F176" s="8"/>
      <c r="G176" s="12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</row>
    <row r="177" spans="2:240" ht="23.25">
      <c r="B177" s="10"/>
      <c r="C177" s="10"/>
      <c r="D177" s="23"/>
      <c r="E177" s="126"/>
      <c r="F177" s="16"/>
      <c r="G177" s="1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</row>
    <row r="178" spans="2:240" ht="23.25">
      <c r="B178" s="10"/>
      <c r="C178" s="10"/>
      <c r="D178" s="8"/>
      <c r="E178" s="10"/>
      <c r="F178" s="8"/>
      <c r="G178" s="12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</row>
    <row r="179" spans="2:240" ht="26.25">
      <c r="B179" s="76"/>
      <c r="C179" s="76"/>
      <c r="D179" s="3"/>
      <c r="E179" s="119"/>
      <c r="F179" s="2"/>
      <c r="G179" s="7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</row>
    <row r="180" spans="2:240" ht="26.25">
      <c r="B180" s="76"/>
      <c r="C180" s="76"/>
      <c r="D180" s="3"/>
      <c r="E180" s="119"/>
      <c r="F180" s="2"/>
      <c r="G180" s="7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</row>
    <row r="181" spans="2:240" ht="26.25">
      <c r="B181" s="76"/>
      <c r="C181" s="76"/>
      <c r="D181" s="3"/>
      <c r="E181" s="119"/>
      <c r="F181" s="2"/>
      <c r="G181" s="7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</row>
    <row r="182" spans="2:240" ht="26.25">
      <c r="B182" s="76"/>
      <c r="C182" s="76"/>
      <c r="D182" s="3"/>
      <c r="E182" s="119"/>
      <c r="F182" s="2"/>
      <c r="G182" s="73"/>
      <c r="H182" s="2"/>
      <c r="I182" s="2"/>
      <c r="J182" s="2"/>
      <c r="K182" s="2"/>
      <c r="L182" s="2"/>
      <c r="M182" s="2"/>
      <c r="N182" s="2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</row>
    <row r="183" spans="2:240" ht="26.25">
      <c r="B183" s="76"/>
      <c r="C183" s="76"/>
      <c r="D183" s="3"/>
      <c r="E183" s="119"/>
      <c r="F183" s="2"/>
      <c r="G183" s="7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</row>
    <row r="184" spans="2:240" ht="26.25">
      <c r="B184" s="76"/>
      <c r="C184" s="76"/>
      <c r="D184" s="3"/>
      <c r="E184" s="119"/>
      <c r="F184" s="2"/>
      <c r="G184" s="7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</row>
  </sheetData>
  <sheetProtection/>
  <mergeCells count="26">
    <mergeCell ref="E80:F80"/>
    <mergeCell ref="E89:F89"/>
    <mergeCell ref="E88:F88"/>
    <mergeCell ref="E87:F87"/>
    <mergeCell ref="E86:F86"/>
    <mergeCell ref="E85:F85"/>
    <mergeCell ref="E84:F84"/>
    <mergeCell ref="E83:F83"/>
    <mergeCell ref="E82:F82"/>
    <mergeCell ref="E81:F81"/>
    <mergeCell ref="D80:D81"/>
    <mergeCell ref="E79:F79"/>
    <mergeCell ref="N80:N81"/>
    <mergeCell ref="O80:O81"/>
    <mergeCell ref="D88:D89"/>
    <mergeCell ref="N88:N89"/>
    <mergeCell ref="O88:O89"/>
    <mergeCell ref="D82:D83"/>
    <mergeCell ref="N82:N83"/>
    <mergeCell ref="O82:O83"/>
    <mergeCell ref="D84:D85"/>
    <mergeCell ref="N84:N85"/>
    <mergeCell ref="O84:O85"/>
    <mergeCell ref="D86:D87"/>
    <mergeCell ref="N86:N87"/>
    <mergeCell ref="O86:O87"/>
  </mergeCells>
  <printOptions horizontalCentered="1"/>
  <pageMargins left="0.3937007874015748" right="0.3937007874015748" top="0.54" bottom="0.3149606299212598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stefkova</dc:creator>
  <cp:keywords/>
  <dc:description/>
  <cp:lastModifiedBy>Martin Mastný</cp:lastModifiedBy>
  <dcterms:created xsi:type="dcterms:W3CDTF">2013-11-04T15:33:41Z</dcterms:created>
  <dcterms:modified xsi:type="dcterms:W3CDTF">2014-10-22T13:18:28Z</dcterms:modified>
  <cp:category/>
  <cp:version/>
  <cp:contentType/>
  <cp:contentStatus/>
</cp:coreProperties>
</file>